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הוראות" sheetId="1" state="visible" r:id="rId1"/>
    <sheet name="יומן" sheetId="2" state="visible" r:id="rId2"/>
    <sheet name="סיכום" sheetId="3" state="visible" r:id="rId3"/>
  </sheets>
  <definedNames>
    <definedName name="_xlnm.Print_Titles" localSheetId="1">'יומן'!$3:$4</definedName>
  </definedNames>
  <calcPr calcId="124519" fullCalcOnLoad="1"/>
</workbook>
</file>

<file path=xl/styles.xml><?xml version="1.0" encoding="utf-8"?>
<styleSheet xmlns="http://schemas.openxmlformats.org/spreadsheetml/2006/main">
  <numFmts count="7">
    <numFmt numFmtId="164" formatCode="dd/mm/yyyy"/>
    <numFmt numFmtId="165" formatCode="hh:mm"/>
    <numFmt numFmtId="166" formatCode="0.0"/>
    <numFmt numFmtId="167" formatCode="dd/mm/yy"/>
    <numFmt numFmtId="168" formatCode="+0.0;-0.0;0"/>
    <numFmt numFmtId="169" formatCode="+0%;-0%;0%"/>
    <numFmt numFmtId="170" formatCode="mm/yyyy"/>
  </numFmts>
  <fonts count="19">
    <font>
      <name val="Calibri"/>
      <family val="2"/>
      <color theme="1"/>
      <sz val="11"/>
      <scheme val="minor"/>
    </font>
    <font>
      <name val="Arial"/>
      <b val="1"/>
      <color rgb="00FFFFFF"/>
      <sz val="18"/>
    </font>
    <font>
      <name val="Arial"/>
      <b val="1"/>
      <color rgb="004F6A3F"/>
      <sz val="11"/>
    </font>
    <font>
      <name val="Arial"/>
      <b val="1"/>
      <color rgb="004F6A3F"/>
      <sz val="13"/>
    </font>
    <font>
      <name val="Arial"/>
      <color rgb="001F2A1C"/>
      <sz val="11"/>
    </font>
    <font>
      <name val="Arial"/>
      <b val="1"/>
      <color rgb="00FFFFFF"/>
      <sz val="11"/>
    </font>
    <font>
      <name val="Arial"/>
      <b val="1"/>
      <color rgb="00FFFFFF"/>
      <sz val="16"/>
    </font>
    <font>
      <name val="Arial"/>
      <b val="1"/>
      <color rgb="001F2A1C"/>
      <sz val="11"/>
    </font>
    <font>
      <name val="Arial"/>
      <color rgb="0055604F"/>
      <sz val="10"/>
    </font>
    <font>
      <name val="Arial"/>
      <b val="1"/>
      <color rgb="00FFFFFF"/>
      <sz val="10"/>
    </font>
    <font>
      <name val="Arial"/>
      <i val="1"/>
      <color rgb="0055604F"/>
      <sz val="10"/>
    </font>
    <font>
      <name val="Arial"/>
      <i val="1"/>
      <color rgb="0055604F"/>
      <sz val="9"/>
    </font>
    <font>
      <name val="Arial"/>
      <color rgb="001F2A1C"/>
      <sz val="10"/>
    </font>
    <font>
      <name val="Arial"/>
      <color rgb="004F6A3F"/>
      <sz val="10"/>
    </font>
    <font>
      <name val="Arial"/>
      <b val="1"/>
      <color rgb="00FFFFFF"/>
      <sz val="12"/>
    </font>
    <font>
      <name val="Arial"/>
      <b val="1"/>
      <color rgb="002F3D2A"/>
      <sz val="11"/>
    </font>
    <font>
      <name val="Arial"/>
      <color rgb="0055604F"/>
      <sz val="9"/>
    </font>
    <font>
      <name val="Arial"/>
      <b val="1"/>
      <color rgb="004F6A3F"/>
      <sz val="10"/>
    </font>
    <font>
      <name val="Arial"/>
      <b val="1"/>
      <color rgb="001F2A1C"/>
      <sz val="10"/>
    </font>
  </fonts>
  <fills count="12">
    <fill>
      <patternFill/>
    </fill>
    <fill>
      <patternFill patternType="gray125"/>
    </fill>
    <fill>
      <patternFill patternType="solid">
        <fgColor rgb="002F3D2A"/>
        <bgColor rgb="002F3D2A"/>
      </patternFill>
    </fill>
    <fill>
      <patternFill patternType="solid">
        <fgColor rgb="004F6A3F"/>
        <bgColor rgb="004F6A3F"/>
      </patternFill>
    </fill>
    <fill>
      <patternFill patternType="solid">
        <fgColor rgb="00FFF6D6"/>
        <bgColor rgb="00FFF6D6"/>
      </patternFill>
    </fill>
    <fill>
      <patternFill patternType="solid">
        <fgColor rgb="00E7ECE1"/>
        <bgColor rgb="00E7ECE1"/>
      </patternFill>
    </fill>
    <fill>
      <patternFill patternType="solid">
        <fgColor rgb="008FA37A"/>
        <bgColor rgb="008FA37A"/>
      </patternFill>
    </fill>
    <fill>
      <patternFill patternType="solid">
        <fgColor rgb="00A9BB95"/>
        <bgColor rgb="00A9BB95"/>
      </patternFill>
    </fill>
    <fill>
      <patternFill patternType="solid">
        <fgColor rgb="00E4E2DC"/>
        <bgColor rgb="00E4E2DC"/>
      </patternFill>
    </fill>
    <fill>
      <patternFill patternType="solid">
        <fgColor rgb="00F7F5EF"/>
        <bgColor rgb="00F7F5EF"/>
      </patternFill>
    </fill>
    <fill>
      <patternFill patternType="solid">
        <fgColor rgb="00FFFFFF"/>
        <bgColor rgb="00FFFFFF"/>
      </patternFill>
    </fill>
    <fill>
      <patternFill patternType="solid">
        <fgColor rgb="00ECE9E1"/>
        <bgColor rgb="00ECE9E1"/>
      </patternFill>
    </fill>
  </fills>
  <borders count="5">
    <border>
      <left/>
      <right/>
      <top/>
      <bottom/>
      <diagonal/>
    </border>
    <border>
      <bottom style="thin">
        <color rgb="008FA37A"/>
      </bottom>
    </border>
    <border>
      <left style="medium">
        <color rgb="004F6A3F"/>
      </left>
      <right style="medium">
        <color rgb="004F6A3F"/>
      </right>
      <top style="medium">
        <color rgb="004F6A3F"/>
      </top>
      <bottom style="medium">
        <color rgb="004F6A3F"/>
      </bottom>
    </border>
    <border>
      <left style="thin">
        <color rgb="00FFFFFF"/>
      </left>
      <right style="thin">
        <color rgb="00FFFFFF"/>
      </right>
    </border>
    <border>
      <left style="thin">
        <color rgb="00D9D5CA"/>
      </left>
      <right style="thin">
        <color rgb="00D9D5CA"/>
      </right>
      <top style="thin">
        <color rgb="00D9D5CA"/>
      </top>
      <bottom style="thin">
        <color rgb="00D9D5CA"/>
      </bottom>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1"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5" fillId="3" borderId="0" applyAlignment="1" pivotButton="0" quotePrefix="0" xfId="0">
      <alignment horizontal="right" vertical="center" wrapText="1" readingOrder="2"/>
    </xf>
    <xf numFmtId="0" fontId="6" fillId="2" borderId="0" applyAlignment="1" pivotButton="0" quotePrefix="0" xfId="0">
      <alignment horizontal="right" vertical="center" wrapText="1" readingOrder="2"/>
    </xf>
    <xf numFmtId="0" fontId="7" fillId="0" borderId="0" applyAlignment="1" pivotButton="0" quotePrefix="0" xfId="0">
      <alignment horizontal="right" vertical="center" wrapText="1" readingOrder="2"/>
    </xf>
    <xf numFmtId="164" fontId="7" fillId="4" borderId="2" applyAlignment="1" pivotButton="0" quotePrefix="0" xfId="0">
      <alignment horizontal="center" vertical="center" wrapText="1" readingOrder="2"/>
    </xf>
    <xf numFmtId="0" fontId="8" fillId="0" borderId="0" applyAlignment="1" pivotButton="0" quotePrefix="0" xfId="0">
      <alignment horizontal="right" vertical="center" wrapText="1" readingOrder="2"/>
    </xf>
    <xf numFmtId="0" fontId="7" fillId="5" borderId="0" applyAlignment="1" pivotButton="0" quotePrefix="0" xfId="0">
      <alignment horizontal="center" vertical="center" wrapText="1" readingOrder="2"/>
    </xf>
    <xf numFmtId="0" fontId="0" fillId="5" borderId="0" pivotButton="0" quotePrefix="0" xfId="0"/>
    <xf numFmtId="0" fontId="5" fillId="6" borderId="0" applyAlignment="1" pivotButton="0" quotePrefix="0" xfId="0">
      <alignment horizontal="center" vertical="center" wrapText="1" readingOrder="2"/>
    </xf>
    <xf numFmtId="0" fontId="0" fillId="6" borderId="0" pivotButton="0" quotePrefix="0" xfId="0"/>
    <xf numFmtId="0" fontId="5" fillId="3" borderId="0" applyAlignment="1" pivotButton="0" quotePrefix="0" xfId="0">
      <alignment horizontal="center" vertical="center" wrapText="1" readingOrder="2"/>
    </xf>
    <xf numFmtId="0" fontId="0" fillId="3" borderId="0" pivotButton="0" quotePrefix="0" xfId="0"/>
    <xf numFmtId="0" fontId="7" fillId="7" borderId="0" applyAlignment="1" pivotButton="0" quotePrefix="0" xfId="0">
      <alignment horizontal="center" vertical="center" wrapText="1" readingOrder="2"/>
    </xf>
    <xf numFmtId="0" fontId="0" fillId="7" borderId="0" pivotButton="0" quotePrefix="0" xfId="0"/>
    <xf numFmtId="0" fontId="9" fillId="2" borderId="3" applyAlignment="1" pivotButton="0" quotePrefix="0" xfId="0">
      <alignment horizontal="center" vertical="center" wrapText="1" readingOrder="2"/>
    </xf>
    <xf numFmtId="0" fontId="10" fillId="8" borderId="4" applyAlignment="1" pivotButton="0" quotePrefix="0" xfId="0">
      <alignment horizontal="center" vertical="center" wrapText="1" readingOrder="2"/>
    </xf>
    <xf numFmtId="0" fontId="11" fillId="8" borderId="4" applyAlignment="1" pivotButton="0" quotePrefix="0" xfId="0">
      <alignment horizontal="center" vertical="center" wrapText="1" readingOrder="2"/>
    </xf>
    <xf numFmtId="165" fontId="10" fillId="8" borderId="4" applyAlignment="1" pivotButton="0" quotePrefix="0" xfId="0">
      <alignment horizontal="center" vertical="center" wrapText="1" readingOrder="2"/>
    </xf>
    <xf numFmtId="166" fontId="10" fillId="8" borderId="4" applyAlignment="1" pivotButton="0" quotePrefix="0" xfId="0">
      <alignment horizontal="center" vertical="center" wrapText="1" readingOrder="2"/>
    </xf>
    <xf numFmtId="0" fontId="10" fillId="8" borderId="4" applyAlignment="1" pivotButton="0" quotePrefix="0" xfId="0">
      <alignment horizontal="right" vertical="center" wrapText="1" readingOrder="2"/>
    </xf>
    <xf numFmtId="167" fontId="13" fillId="5" borderId="4" applyAlignment="1" pivotButton="0" quotePrefix="0" xfId="0">
      <alignment horizontal="center" vertical="center" wrapText="1" readingOrder="2"/>
    </xf>
    <xf numFmtId="0" fontId="13" fillId="5" borderId="4" applyAlignment="1" pivotButton="0" quotePrefix="0" xfId="0">
      <alignment horizontal="center" vertical="center" wrapText="1" readingOrder="2"/>
    </xf>
    <xf numFmtId="0" fontId="12" fillId="9" borderId="4" applyAlignment="1" pivotButton="0" quotePrefix="0" xfId="0">
      <alignment horizontal="center" vertical="center" wrapText="1" readingOrder="2"/>
    </xf>
    <xf numFmtId="165" fontId="12" fillId="9" borderId="4" applyAlignment="1" pivotButton="0" quotePrefix="0" xfId="0">
      <alignment horizontal="center" vertical="center" wrapText="1" readingOrder="2"/>
    </xf>
    <xf numFmtId="166" fontId="13" fillId="5" borderId="4" applyAlignment="1" pivotButton="0" quotePrefix="0" xfId="0">
      <alignment horizontal="center" vertical="center" wrapText="1" readingOrder="2"/>
    </xf>
    <xf numFmtId="0" fontId="12" fillId="9" borderId="4" applyAlignment="1" pivotButton="0" quotePrefix="0" xfId="0">
      <alignment horizontal="right" vertical="center" wrapText="1" readingOrder="2"/>
    </xf>
    <xf numFmtId="0" fontId="12" fillId="10" borderId="4" applyAlignment="1" pivotButton="0" quotePrefix="0" xfId="0">
      <alignment horizontal="center" vertical="center" wrapText="1" readingOrder="2"/>
    </xf>
    <xf numFmtId="165" fontId="12" fillId="10" borderId="4" applyAlignment="1" pivotButton="0" quotePrefix="0" xfId="0">
      <alignment horizontal="center" vertical="center" wrapText="1" readingOrder="2"/>
    </xf>
    <xf numFmtId="0" fontId="12" fillId="10" borderId="4" applyAlignment="1" pivotButton="0" quotePrefix="0" xfId="0">
      <alignment horizontal="right" vertical="center" wrapText="1" readingOrder="2"/>
    </xf>
    <xf numFmtId="0" fontId="14" fillId="3" borderId="0" applyAlignment="1" pivotButton="0" quotePrefix="0" xfId="0">
      <alignment horizontal="right" vertical="center" wrapText="1" readingOrder="2"/>
    </xf>
    <xf numFmtId="0" fontId="12" fillId="0" borderId="4" applyAlignment="1" pivotButton="0" quotePrefix="0" xfId="0">
      <alignment horizontal="right" vertical="center" wrapText="1" readingOrder="2"/>
    </xf>
    <xf numFmtId="1" fontId="15" fillId="9" borderId="4" applyAlignment="1" pivotButton="0" quotePrefix="0" xfId="0">
      <alignment horizontal="center" vertical="center" wrapText="1" readingOrder="2"/>
    </xf>
    <xf numFmtId="9" fontId="15" fillId="9" borderId="4" applyAlignment="1" pivotButton="0" quotePrefix="0" xfId="0">
      <alignment horizontal="center" vertical="center" wrapText="1" readingOrder="2"/>
    </xf>
    <xf numFmtId="166" fontId="15" fillId="9" borderId="4" applyAlignment="1" pivotButton="0" quotePrefix="0" xfId="0">
      <alignment horizontal="center" vertical="center" wrapText="1" readingOrder="2"/>
    </xf>
    <xf numFmtId="0" fontId="11" fillId="0" borderId="4" applyAlignment="1" pivotButton="0" quotePrefix="0" xfId="0">
      <alignment horizontal="right" vertical="center" wrapText="1" readingOrder="2"/>
    </xf>
    <xf numFmtId="1" fontId="16" fillId="9" borderId="4" applyAlignment="1" pivotButton="0" quotePrefix="0" xfId="0">
      <alignment horizontal="center" vertical="center" wrapText="1" readingOrder="2"/>
    </xf>
    <xf numFmtId="164" fontId="15" fillId="9" borderId="4" applyAlignment="1" pivotButton="0" quotePrefix="0" xfId="0">
      <alignment horizontal="center" vertical="center" wrapText="1" readingOrder="2"/>
    </xf>
    <xf numFmtId="0" fontId="17" fillId="0" borderId="0" applyAlignment="1" pivotButton="0" quotePrefix="0" xfId="0">
      <alignment horizontal="right" vertical="center" wrapText="1" readingOrder="2"/>
    </xf>
    <xf numFmtId="0" fontId="18" fillId="11" borderId="4" applyAlignment="1" pivotButton="0" quotePrefix="0" xfId="0">
      <alignment horizontal="center" vertical="center" wrapText="1" readingOrder="2"/>
    </xf>
    <xf numFmtId="168" fontId="15" fillId="9" borderId="4" applyAlignment="1" pivotButton="0" quotePrefix="0" xfId="0">
      <alignment horizontal="center" vertical="center" wrapText="1" readingOrder="2"/>
    </xf>
    <xf numFmtId="169" fontId="15" fillId="9" borderId="4" applyAlignment="1" pivotButton="0" quotePrefix="0" xfId="0">
      <alignment horizontal="center" vertical="center" wrapText="1" readingOrder="2"/>
    </xf>
    <xf numFmtId="0" fontId="11" fillId="0" borderId="0" applyAlignment="1" pivotButton="0" quotePrefix="0" xfId="0">
      <alignment horizontal="right" vertical="center" wrapText="1" readingOrder="2"/>
    </xf>
    <xf numFmtId="170" fontId="12" fillId="0" borderId="4" applyAlignment="1" pivotButton="0" quotePrefix="0" xfId="0">
      <alignment horizontal="center" vertical="center" wrapText="1" readingOrder="2"/>
    </xf>
  </cellXfs>
  <cellStyles count="1">
    <cellStyle name="Normal" xfId="0" builtinId="0" hidden="0"/>
  </cellStyles>
  <dxfs count="3">
    <dxf>
      <font>
        <color rgb="00B5B2A8"/>
      </font>
      <fill>
        <patternFill patternType="solid">
          <fgColor rgb="00EDECE8"/>
          <bgColor rgb="00EDECE8"/>
        </patternFill>
      </fill>
    </dxf>
    <dxf>
      <fill>
        <patternFill patternType="solid">
          <fgColor rgb="00F6E3DE"/>
          <bgColor rgb="00F6E3DE"/>
        </patternFill>
      </fill>
    </dxf>
    <dxf>
      <font>
        <b val="1"/>
        <color rgb="009A3B25"/>
      </font>
      <fill>
        <patternFill patternType="solid">
          <fgColor rgb="00F6E3DE"/>
          <bgColor rgb="00F6E3D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style val="2"/>
  <chart>
    <title>
      <tx>
        <rich>
          <a:bodyPr/>
          <a:p>
            <a:pPr>
              <a:defRPr/>
            </a:pPr>
            <a:r>
              <a:t>טריגרים משוערים</a:t>
            </a:r>
          </a:p>
        </rich>
      </tx>
    </title>
    <plotArea>
      <barChart>
        <barDir val="bar"/>
        <grouping val="clustered"/>
        <ser>
          <idx val="0"/>
          <order val="0"/>
          <spPr>
            <a:solidFill>
              <a:srgbClr val="8FA37A"/>
            </a:solidFill>
            <a:ln>
              <a:solidFill>
                <a:srgbClr val="4F6A3F"/>
              </a:solidFill>
              <a:prstDash val="solid"/>
            </a:ln>
          </spPr>
          <cat>
            <numRef>
              <f>'סיכום'!$B$34:$B$48</f>
            </numRef>
          </cat>
          <val>
            <numRef>
              <f>'סיכום'!$C$34:$C$48</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style val="2"/>
  <chart>
    <title>
      <tx>
        <rich>
          <a:bodyPr/>
          <a:p>
            <a:pPr>
              <a:defRPr/>
            </a:pPr>
            <a:r>
              <a:t>התקפים לפי חודש</a:t>
            </a:r>
          </a:p>
        </rich>
      </tx>
    </title>
    <plotArea>
      <barChart>
        <barDir val="col"/>
        <grouping val="clustered"/>
        <ser>
          <idx val="0"/>
          <order val="0"/>
          <spPr>
            <a:solidFill>
              <a:srgbClr val="8FA37A"/>
            </a:solidFill>
            <a:ln>
              <a:solidFill>
                <a:srgbClr val="4F6A3F"/>
              </a:solidFill>
              <a:prstDash val="solid"/>
            </a:ln>
          </spPr>
          <cat>
            <numRef>
              <f>'סיכום'!$B$52:$B$55</f>
            </numRef>
          </cat>
          <val>
            <numRef>
              <f>'סיכום'!$C$52:$C$55</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2</row>
      <rowOff>0</rowOff>
    </from>
    <ext cx="5400000" cy="3960000"/>
    <graphicFrame>
      <nvGraphicFramePr>
        <cNvPr id="1" name="Chart 1"/>
        <cNvGraphicFramePr/>
      </nvGraphicFramePr>
      <xfrm/>
      <a:graphic>
        <a:graphicData uri="http://schemas.openxmlformats.org/drawingml/2006/chart">
          <c:chart r:id="rId1"/>
        </a:graphicData>
      </a:graphic>
    </graphicFrame>
    <clientData/>
  </oneCellAnchor>
  <oneCellAnchor>
    <from>
      <col>6</col>
      <colOff>0</colOff>
      <row>25</row>
      <rowOff>0</rowOff>
    </from>
    <ext cx="5400000" cy="270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B1:B23"/>
  <sheetViews>
    <sheetView showGridLines="0" rightToLeft="1" tabSelected="0" workbookViewId="0">
      <selection activeCell="A1" sqref="A1"/>
    </sheetView>
  </sheetViews>
  <sheetFormatPr baseColWidth="8" defaultRowHeight="15"/>
  <cols>
    <col width="3" customWidth="1" min="1" max="1"/>
    <col width="100" customWidth="1" min="2" max="2"/>
  </cols>
  <sheetData>
    <row r="1" ht="40" customHeight="1">
      <c r="B1" s="1" t="inlineStr">
        <is>
          <t>יומן מיגרנה. מעקב יומי לזיהוי הטריגרים שלכם</t>
        </is>
      </c>
    </row>
    <row r="2" ht="22" customHeight="1">
      <c r="B2" s="2" t="inlineStr">
        <is>
          <t>גרטה שטם  |  בריאות טבעית</t>
        </is>
      </c>
    </row>
    <row r="3" ht="30" customHeight="1">
      <c r="B3" s="3" t="inlineStr">
        <is>
          <t>למה למלא?</t>
        </is>
      </c>
    </row>
    <row r="4" ht="32" customHeight="1">
      <c r="B4" s="4" t="inlineStr">
        <is>
          <t>מיגרנה כמעט אף פעם לא מגיעה משום מקום. בדרך כלל יש שילוב של כמה גורמים, כמו שינה קצרה, ארוחה שדילגתם עליה, לחץ או שינוי הורמונלי. היומן עוזר לראות את הדפוס שלכם אחרי כמה שבועות.</t>
        </is>
      </c>
    </row>
    <row r="5" ht="30" customHeight="1">
      <c r="B5" s="3" t="inlineStr">
        <is>
          <t>איך ממלאים?</t>
        </is>
      </c>
    </row>
    <row r="6" ht="32" customHeight="1">
      <c r="B6" s="4" t="inlineStr">
        <is>
          <t>1. בלשונית 'יומן', ממלאים פעם אחת את תאריך היום הראשון בתא הצהוב למעלה. התאריכים והימים בשבוע מתמלאים לבד.</t>
        </is>
      </c>
    </row>
    <row r="7" ht="32" customHeight="1">
      <c r="B7" s="4" t="inlineStr">
        <is>
          <t>2. בכל יום ממלאים שורה אחת, גם בימים בלי כאב. ההשוואה בין ימים עם התקף לימים בלי התקף היא מה שחושף את הטריגר.</t>
        </is>
      </c>
    </row>
    <row r="8" ht="32" customHeight="1">
      <c r="B8" s="4" t="inlineStr">
        <is>
          <t>3. העמודות בירוק בהיר ('כל יום') ממלאים בכל יום. זה לוקח פחות מדקה. העמודות בירוק כהה ('רק ביום עם התקף') ממלאים רק כשהיה התקף. ביום בלי התקף הן נצבעות באפור, ואפשר לדלג עליהן.</t>
        </is>
      </c>
    </row>
    <row r="9" ht="20" customHeight="1">
      <c r="B9" s="4" t="inlineStr">
        <is>
          <t>4. בחלק מהתאים יש רשימה נפתחת. לוחצים על התא ובוחרים. כשעומדים על תא מופיע הסבר קצר מה לרשום.</t>
        </is>
      </c>
    </row>
    <row r="10" ht="32" customHeight="1">
      <c r="B10" s="4" t="inlineStr">
        <is>
          <t>5. התאריך, היום בשבוע והמשך בשעות מחושבים לבד. שורה עם התקף נצבעת בוורוד, כדי שיהיה קל לראות את הדפוס.</t>
        </is>
      </c>
    </row>
    <row r="11" ht="20" customHeight="1">
      <c r="B11" s="4" t="inlineStr">
        <is>
          <t>6. שורת הדוגמה באפור לא נספרת בסיכום.</t>
        </is>
      </c>
    </row>
    <row r="12" ht="20" customHeight="1">
      <c r="B12" s="4" t="inlineStr">
        <is>
          <t>7. אחרי 4 עד 8 שבועות היכנסו ללשונית 'סיכום' ותראו את התמונה המלאה. הביאו אותה איתכם לשיחה.</t>
        </is>
      </c>
    </row>
    <row r="13" ht="30" customHeight="1">
      <c r="B13" s="3" t="inlineStr">
        <is>
          <t>סולמות</t>
        </is>
      </c>
    </row>
    <row r="14" ht="20" customHeight="1">
      <c r="B14" s="4" t="inlineStr">
        <is>
          <t>עוצמת כאב 0 עד 10. 0 בלי כאב, 5 כאב שמפריע לתפקוד, 10 הכאב החזק ביותר שאפשר לדמיין.</t>
        </is>
      </c>
    </row>
    <row r="15" ht="20" customHeight="1">
      <c r="B15" s="4" t="inlineStr">
        <is>
          <t>איכות שינה 1 עד 5. 1 שינה גרועה מאוד, 5 שינה מצוינת.</t>
        </is>
      </c>
    </row>
    <row r="16" ht="20" customHeight="1">
      <c r="B16" s="4" t="inlineStr">
        <is>
          <t>רמת לחץ 0 עד 10. 0 רגוע לגמרי, 10 לחץ קיצוני.</t>
        </is>
      </c>
    </row>
    <row r="17" ht="30" customHeight="1">
      <c r="B17" s="3" t="inlineStr">
        <is>
          <t>משככי כאבים</t>
        </is>
      </c>
    </row>
    <row r="18" ht="48" customHeight="1">
      <c r="B18" s="4" t="inlineStr">
        <is>
          <t>בעמודה 'לקחתי משכך כאבים' מסמנים כן בכל יום שבו לקחתם משכך כאבים, גם בלי התקף. מי שלוקח משככי כאבים יותר מ-10 עד 15 ימים בחודש עלול דווקא להחמיר את כאבי הראש. בלשונית 'סיכום' תראו כמה ימים כאלה היו בחודש האחרון.</t>
        </is>
      </c>
    </row>
    <row r="19" ht="30" customHeight="1">
      <c r="B19" s="3" t="inlineStr">
        <is>
          <t>טיפ</t>
        </is>
      </c>
    </row>
    <row r="20" ht="32" customHeight="1">
      <c r="B20" s="4" t="inlineStr">
        <is>
          <t>בגוגל שיטס נוח למלא גם מהטלפון, באפליקציה של גוגל שיטס. אפשר לשמור את הקובץ במסך הבית ולמלא כל ערב לפני השינה.</t>
        </is>
      </c>
    </row>
    <row r="21" ht="30" customHeight="1">
      <c r="B21" s="3" t="inlineStr">
        <is>
          <t>חשוב לדעת</t>
        </is>
      </c>
    </row>
    <row r="22" ht="48" customHeight="1">
      <c r="B22" s="4" t="inlineStr">
        <is>
          <t>היומן הוא כלי עזר למעקב ואינו מחליף אבחון או טיפול רפואי. יש לפנות לרופא או למיון מיד במקרה של כאב ראש פתאומי וקשה במיוחד, כאב ראש עם חום ונוקשות בצוואר, חולשה או נימול בצד אחד של הגוף, הפרעה בדיבור או בראייה שלא חולפת, כאב ראש אחרי חבלה, או שינוי חד בדפוס כאבי הראש המוכר לכם.</t>
        </is>
      </c>
    </row>
    <row r="23" ht="28" customHeight="1">
      <c r="B23" s="5" t="inlineStr">
        <is>
          <t>לשיחת היכרות ללא עלות  |  gretashtam.com  |  054-307-0978</t>
        </is>
      </c>
    </row>
  </sheetData>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A1:Z97"/>
  <sheetViews>
    <sheetView showGridLines="0" rightToLeft="1" tabSelected="1" zoomScale="11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8" customWidth="1" min="2" max="2"/>
    <col width="12" customWidth="1" min="3" max="3"/>
    <col width="10" customWidth="1" min="4" max="4"/>
    <col width="9" customWidth="1" min="5" max="5"/>
    <col width="9" customWidth="1" min="6" max="6"/>
    <col width="8" customWidth="1" min="7" max="7"/>
    <col width="8" customWidth="1" min="8" max="8"/>
    <col width="8" customWidth="1" min="9" max="9"/>
    <col width="8" customWidth="1" min="10" max="10"/>
    <col width="12" customWidth="1" min="11" max="11"/>
    <col width="10" customWidth="1" min="12" max="12"/>
    <col width="9" customWidth="1" min="13" max="13"/>
    <col width="9" customWidth="1" min="14" max="14"/>
    <col width="8" customWidth="1" min="15" max="15"/>
    <col width="8" customWidth="1" min="16" max="16"/>
    <col width="12" customWidth="1" min="17" max="17"/>
    <col width="9" customWidth="1" min="18" max="18"/>
    <col width="10" customWidth="1" min="19" max="19"/>
    <col width="12" customWidth="1" min="20" max="20"/>
    <col width="15" customWidth="1" min="21" max="21"/>
    <col width="15" customWidth="1" min="22" max="22"/>
    <col width="24" customWidth="1" min="23" max="23"/>
    <col width="8" customWidth="1" min="24" max="24"/>
    <col width="28" customWidth="1" min="25" max="25"/>
    <col width="26" customWidth="1" min="26" max="26"/>
  </cols>
  <sheetData>
    <row r="1" ht="34" customHeight="1">
      <c r="A1" s="6" t="inlineStr">
        <is>
          <t>יומן מיגרנה  |  גרטה שטם, בריאות טבעית</t>
        </is>
      </c>
    </row>
    <row r="2" ht="30" customHeight="1">
      <c r="A2" s="7" t="inlineStr">
        <is>
          <t>תאריך היום הראשון</t>
        </is>
      </c>
      <c r="C2" s="8" t="n"/>
      <c r="D2" s="9" t="inlineStr">
        <is>
          <t>ממלאים כאן תאריך פעם אחת, והתאריכים מתמלאים לבד. בכל יום ממלאים שורה אחת, גם בלי כאב. העמודות הירוקות כל יום, הכהות רק ביום עם התקף.</t>
        </is>
      </c>
    </row>
    <row r="3" ht="22" customHeight="1">
      <c r="A3" s="10" t="inlineStr"/>
      <c r="B3" s="11" t="n"/>
      <c r="C3" s="12" t="inlineStr">
        <is>
          <t>כל יום</t>
        </is>
      </c>
      <c r="D3" s="13" t="n"/>
      <c r="E3" s="13" t="n"/>
      <c r="F3" s="13" t="n"/>
      <c r="G3" s="13" t="n"/>
      <c r="H3" s="13" t="n"/>
      <c r="I3" s="13" t="n"/>
      <c r="J3" s="13" t="n"/>
      <c r="K3" s="13" t="n"/>
      <c r="L3" s="13" t="n"/>
      <c r="M3" s="14" t="inlineStr">
        <is>
          <t>רק ביום עם התקף</t>
        </is>
      </c>
      <c r="N3" s="15" t="n"/>
      <c r="O3" s="15" t="n"/>
      <c r="P3" s="15" t="n"/>
      <c r="Q3" s="15" t="n"/>
      <c r="R3" s="15" t="n"/>
      <c r="S3" s="15" t="n"/>
      <c r="T3" s="15" t="n"/>
      <c r="U3" s="15" t="n"/>
      <c r="V3" s="15" t="n"/>
      <c r="W3" s="15" t="n"/>
      <c r="X3" s="15" t="n"/>
      <c r="Y3" s="16" t="inlineStr">
        <is>
          <t>חופשי</t>
        </is>
      </c>
      <c r="Z3" s="17" t="n"/>
    </row>
    <row r="4" ht="48" customHeight="1">
      <c r="A4" s="18" t="inlineStr">
        <is>
          <t>תאריך</t>
        </is>
      </c>
      <c r="B4" s="18" t="inlineStr">
        <is>
          <t>יום</t>
        </is>
      </c>
      <c r="C4" s="18" t="inlineStr">
        <is>
          <t>היה התקף היום?</t>
        </is>
      </c>
      <c r="D4" s="18" t="inlineStr">
        <is>
          <t>שעות שינה בלילה הקודם</t>
        </is>
      </c>
      <c r="E4" s="18" t="inlineStr">
        <is>
          <t>איכות שינה 1-5</t>
        </is>
      </c>
      <c r="F4" s="18" t="inlineStr">
        <is>
          <t>דילגתי על ארוחה</t>
        </is>
      </c>
      <c r="G4" s="18" t="inlineStr">
        <is>
          <t>כוסות מים</t>
        </is>
      </c>
      <c r="H4" s="18" t="inlineStr">
        <is>
          <t>כוסות קפה / תה</t>
        </is>
      </c>
      <c r="I4" s="18" t="inlineStr">
        <is>
          <t>רמת לחץ 0-10</t>
        </is>
      </c>
      <c r="J4" s="18" t="inlineStr">
        <is>
          <t>שעות מסך</t>
        </is>
      </c>
      <c r="K4" s="18" t="inlineStr">
        <is>
          <t>מחזור חודשי</t>
        </is>
      </c>
      <c r="L4" s="18" t="inlineStr">
        <is>
          <t>לקחתי משכך כאבים</t>
        </is>
      </c>
      <c r="M4" s="18" t="inlineStr">
        <is>
          <t>שעת התחלה</t>
        </is>
      </c>
      <c r="N4" s="18" t="inlineStr">
        <is>
          <t>שעת סיום</t>
        </is>
      </c>
      <c r="O4" s="18" t="inlineStr">
        <is>
          <t>משך בשעות</t>
        </is>
      </c>
      <c r="P4" s="18" t="inlineStr">
        <is>
          <t>עוצמה 0-10</t>
        </is>
      </c>
      <c r="Q4" s="18" t="inlineStr">
        <is>
          <t>מיקום הכאב</t>
        </is>
      </c>
      <c r="R4" s="18" t="inlineStr">
        <is>
          <t>בחילה / הקאה</t>
        </is>
      </c>
      <c r="S4" s="18" t="inlineStr">
        <is>
          <t>רגישות לאור / רעש</t>
        </is>
      </c>
      <c r="T4" s="18" t="inlineStr">
        <is>
          <t>אאורה (הפרעה בראייה לפני הכאב)</t>
        </is>
      </c>
      <c r="U4" s="18" t="inlineStr">
        <is>
          <t>טריגר משוער 1</t>
        </is>
      </c>
      <c r="V4" s="18" t="inlineStr">
        <is>
          <t>טריגר משוער 2</t>
        </is>
      </c>
      <c r="W4" s="18" t="inlineStr">
        <is>
          <t>מה עשיתי להקלה</t>
        </is>
      </c>
      <c r="X4" s="18" t="inlineStr">
        <is>
          <t>עזר?</t>
        </is>
      </c>
      <c r="Y4" s="18" t="inlineStr">
        <is>
          <t>מה אכלתי ושתיתי</t>
        </is>
      </c>
      <c r="Z4" s="18" t="inlineStr">
        <is>
          <t>הערות</t>
        </is>
      </c>
    </row>
    <row r="5">
      <c r="A5" s="19" t="inlineStr">
        <is>
          <t>דוגמה</t>
        </is>
      </c>
      <c r="B5" s="20" t="inlineStr">
        <is>
          <t>שורת דוגמה</t>
        </is>
      </c>
      <c r="C5" s="19" t="inlineStr">
        <is>
          <t>כן</t>
        </is>
      </c>
      <c r="D5" s="19" t="n">
        <v>5.5</v>
      </c>
      <c r="E5" s="19" t="n">
        <v>2</v>
      </c>
      <c r="F5" s="19" t="inlineStr">
        <is>
          <t>כן</t>
        </is>
      </c>
      <c r="G5" s="19" t="n">
        <v>4</v>
      </c>
      <c r="H5" s="19" t="n">
        <v>3</v>
      </c>
      <c r="I5" s="19" t="n">
        <v>8</v>
      </c>
      <c r="J5" s="19" t="n">
        <v>9</v>
      </c>
      <c r="K5" s="19" t="inlineStr">
        <is>
          <t>לא</t>
        </is>
      </c>
      <c r="L5" s="19" t="inlineStr">
        <is>
          <t>כן</t>
        </is>
      </c>
      <c r="M5" s="21" t="n">
        <v>0.6041666666666666</v>
      </c>
      <c r="N5" s="21" t="n">
        <v>0.8333333333333334</v>
      </c>
      <c r="O5" s="22">
        <f>IF(AND(ISNUMBER(M5),ISNUMBER(N5)),ROUND(MOD(N5-M5,1)*24,1),"")</f>
        <v/>
      </c>
      <c r="P5" s="19" t="n">
        <v>7</v>
      </c>
      <c r="Q5" s="19" t="inlineStr">
        <is>
          <t>צד שמאל</t>
        </is>
      </c>
      <c r="R5" s="19" t="inlineStr">
        <is>
          <t>כן</t>
        </is>
      </c>
      <c r="S5" s="19" t="inlineStr">
        <is>
          <t>כן</t>
        </is>
      </c>
      <c r="T5" s="19" t="inlineStr">
        <is>
          <t>לא</t>
        </is>
      </c>
      <c r="U5" s="19" t="inlineStr">
        <is>
          <t>דילוג על ארוחה</t>
        </is>
      </c>
      <c r="V5" s="19" t="inlineStr">
        <is>
          <t>שינה לא מספקת</t>
        </is>
      </c>
      <c r="W5" s="23" t="inlineStr">
        <is>
          <t>חדר חשוך, מים, מנוחה, משכך כאבים</t>
        </is>
      </c>
      <c r="X5" s="19" t="inlineStr">
        <is>
          <t>חלקית</t>
        </is>
      </c>
      <c r="Y5" s="23" t="inlineStr">
        <is>
          <t>קפה בבוקר, דילגתי על ארוחת צהריים</t>
        </is>
      </c>
      <c r="Z5" s="23" t="inlineStr">
        <is>
          <t>יום עבודה ארוך מול מחשב</t>
        </is>
      </c>
    </row>
    <row r="6" ht="20" customHeight="1">
      <c r="A6" s="24">
        <f>IF($C$2="","",$C$2)</f>
        <v/>
      </c>
      <c r="B6" s="25">
        <f>IF(A6="","",CHOOSE(WEEKDAY(A6),"ראשון","שני","שלישי","רביעי","חמישי","שישי","שבת"))</f>
        <v/>
      </c>
      <c r="C6" s="26" t="n"/>
      <c r="D6" s="26" t="n"/>
      <c r="E6" s="26" t="n"/>
      <c r="F6" s="26" t="n"/>
      <c r="G6" s="26" t="n"/>
      <c r="H6" s="26" t="n"/>
      <c r="I6" s="26" t="n"/>
      <c r="J6" s="26" t="n"/>
      <c r="K6" s="26" t="n"/>
      <c r="L6" s="26" t="n"/>
      <c r="M6" s="27" t="n"/>
      <c r="N6" s="27" t="n"/>
      <c r="O6" s="28">
        <f>IF(AND(ISNUMBER(M6),ISNUMBER(N6)),ROUND(MOD(N6-M6,1)*24,1),"")</f>
        <v/>
      </c>
      <c r="P6" s="26" t="n"/>
      <c r="Q6" s="26" t="n"/>
      <c r="R6" s="26" t="n"/>
      <c r="S6" s="26" t="n"/>
      <c r="T6" s="26" t="n"/>
      <c r="U6" s="26" t="n"/>
      <c r="V6" s="26" t="n"/>
      <c r="W6" s="29" t="n"/>
      <c r="X6" s="26" t="n"/>
      <c r="Y6" s="29" t="n"/>
      <c r="Z6" s="29" t="n"/>
    </row>
    <row r="7" ht="20" customHeight="1">
      <c r="A7" s="24">
        <f>IF(A6="","",A6+1)</f>
        <v/>
      </c>
      <c r="B7" s="25">
        <f>IF(A7="","",CHOOSE(WEEKDAY(A7),"ראשון","שני","שלישי","רביעי","חמישי","שישי","שבת"))</f>
        <v/>
      </c>
      <c r="C7" s="30" t="n"/>
      <c r="D7" s="30" t="n"/>
      <c r="E7" s="30" t="n"/>
      <c r="F7" s="30" t="n"/>
      <c r="G7" s="30" t="n"/>
      <c r="H7" s="30" t="n"/>
      <c r="I7" s="30" t="n"/>
      <c r="J7" s="30" t="n"/>
      <c r="K7" s="30" t="n"/>
      <c r="L7" s="30" t="n"/>
      <c r="M7" s="31" t="n"/>
      <c r="N7" s="31" t="n"/>
      <c r="O7" s="28">
        <f>IF(AND(ISNUMBER(M7),ISNUMBER(N7)),ROUND(MOD(N7-M7,1)*24,1),"")</f>
        <v/>
      </c>
      <c r="P7" s="30" t="n"/>
      <c r="Q7" s="30" t="n"/>
      <c r="R7" s="30" t="n"/>
      <c r="S7" s="30" t="n"/>
      <c r="T7" s="30" t="n"/>
      <c r="U7" s="30" t="n"/>
      <c r="V7" s="30" t="n"/>
      <c r="W7" s="32" t="n"/>
      <c r="X7" s="30" t="n"/>
      <c r="Y7" s="32" t="n"/>
      <c r="Z7" s="32" t="n"/>
    </row>
    <row r="8" ht="20" customHeight="1">
      <c r="A8" s="24">
        <f>IF(A7="","",A7+1)</f>
        <v/>
      </c>
      <c r="B8" s="25">
        <f>IF(A8="","",CHOOSE(WEEKDAY(A8),"ראשון","שני","שלישי","רביעי","חמישי","שישי","שבת"))</f>
        <v/>
      </c>
      <c r="C8" s="26" t="n"/>
      <c r="D8" s="26" t="n"/>
      <c r="E8" s="26" t="n"/>
      <c r="F8" s="26" t="n"/>
      <c r="G8" s="26" t="n"/>
      <c r="H8" s="26" t="n"/>
      <c r="I8" s="26" t="n"/>
      <c r="J8" s="26" t="n"/>
      <c r="K8" s="26" t="n"/>
      <c r="L8" s="26" t="n"/>
      <c r="M8" s="27" t="n"/>
      <c r="N8" s="27" t="n"/>
      <c r="O8" s="28">
        <f>IF(AND(ISNUMBER(M8),ISNUMBER(N8)),ROUND(MOD(N8-M8,1)*24,1),"")</f>
        <v/>
      </c>
      <c r="P8" s="26" t="n"/>
      <c r="Q8" s="26" t="n"/>
      <c r="R8" s="26" t="n"/>
      <c r="S8" s="26" t="n"/>
      <c r="T8" s="26" t="n"/>
      <c r="U8" s="26" t="n"/>
      <c r="V8" s="26" t="n"/>
      <c r="W8" s="29" t="n"/>
      <c r="X8" s="26" t="n"/>
      <c r="Y8" s="29" t="n"/>
      <c r="Z8" s="29" t="n"/>
    </row>
    <row r="9" ht="20" customHeight="1">
      <c r="A9" s="24">
        <f>IF(A8="","",A8+1)</f>
        <v/>
      </c>
      <c r="B9" s="25">
        <f>IF(A9="","",CHOOSE(WEEKDAY(A9),"ראשון","שני","שלישי","רביעי","חמישי","שישי","שבת"))</f>
        <v/>
      </c>
      <c r="C9" s="30" t="n"/>
      <c r="D9" s="30" t="n"/>
      <c r="E9" s="30" t="n"/>
      <c r="F9" s="30" t="n"/>
      <c r="G9" s="30" t="n"/>
      <c r="H9" s="30" t="n"/>
      <c r="I9" s="30" t="n"/>
      <c r="J9" s="30" t="n"/>
      <c r="K9" s="30" t="n"/>
      <c r="L9" s="30" t="n"/>
      <c r="M9" s="31" t="n"/>
      <c r="N9" s="31" t="n"/>
      <c r="O9" s="28">
        <f>IF(AND(ISNUMBER(M9),ISNUMBER(N9)),ROUND(MOD(N9-M9,1)*24,1),"")</f>
        <v/>
      </c>
      <c r="P9" s="30" t="n"/>
      <c r="Q9" s="30" t="n"/>
      <c r="R9" s="30" t="n"/>
      <c r="S9" s="30" t="n"/>
      <c r="T9" s="30" t="n"/>
      <c r="U9" s="30" t="n"/>
      <c r="V9" s="30" t="n"/>
      <c r="W9" s="32" t="n"/>
      <c r="X9" s="30" t="n"/>
      <c r="Y9" s="32" t="n"/>
      <c r="Z9" s="32" t="n"/>
    </row>
    <row r="10" ht="20" customHeight="1">
      <c r="A10" s="24">
        <f>IF(A9="","",A9+1)</f>
        <v/>
      </c>
      <c r="B10" s="25">
        <f>IF(A10="","",CHOOSE(WEEKDAY(A10),"ראשון","שני","שלישי","רביעי","חמישי","שישי","שבת"))</f>
        <v/>
      </c>
      <c r="C10" s="26" t="n"/>
      <c r="D10" s="26" t="n"/>
      <c r="E10" s="26" t="n"/>
      <c r="F10" s="26" t="n"/>
      <c r="G10" s="26" t="n"/>
      <c r="H10" s="26" t="n"/>
      <c r="I10" s="26" t="n"/>
      <c r="J10" s="26" t="n"/>
      <c r="K10" s="26" t="n"/>
      <c r="L10" s="26" t="n"/>
      <c r="M10" s="27" t="n"/>
      <c r="N10" s="27" t="n"/>
      <c r="O10" s="28">
        <f>IF(AND(ISNUMBER(M10),ISNUMBER(N10)),ROUND(MOD(N10-M10,1)*24,1),"")</f>
        <v/>
      </c>
      <c r="P10" s="26" t="n"/>
      <c r="Q10" s="26" t="n"/>
      <c r="R10" s="26" t="n"/>
      <c r="S10" s="26" t="n"/>
      <c r="T10" s="26" t="n"/>
      <c r="U10" s="26" t="n"/>
      <c r="V10" s="26" t="n"/>
      <c r="W10" s="29" t="n"/>
      <c r="X10" s="26" t="n"/>
      <c r="Y10" s="29" t="n"/>
      <c r="Z10" s="29" t="n"/>
    </row>
    <row r="11" ht="20" customHeight="1">
      <c r="A11" s="24">
        <f>IF(A10="","",A10+1)</f>
        <v/>
      </c>
      <c r="B11" s="25">
        <f>IF(A11="","",CHOOSE(WEEKDAY(A11),"ראשון","שני","שלישי","רביעי","חמישי","שישי","שבת"))</f>
        <v/>
      </c>
      <c r="C11" s="30" t="n"/>
      <c r="D11" s="30" t="n"/>
      <c r="E11" s="30" t="n"/>
      <c r="F11" s="30" t="n"/>
      <c r="G11" s="30" t="n"/>
      <c r="H11" s="30" t="n"/>
      <c r="I11" s="30" t="n"/>
      <c r="J11" s="30" t="n"/>
      <c r="K11" s="30" t="n"/>
      <c r="L11" s="30" t="n"/>
      <c r="M11" s="31" t="n"/>
      <c r="N11" s="31" t="n"/>
      <c r="O11" s="28">
        <f>IF(AND(ISNUMBER(M11),ISNUMBER(N11)),ROUND(MOD(N11-M11,1)*24,1),"")</f>
        <v/>
      </c>
      <c r="P11" s="30" t="n"/>
      <c r="Q11" s="30" t="n"/>
      <c r="R11" s="30" t="n"/>
      <c r="S11" s="30" t="n"/>
      <c r="T11" s="30" t="n"/>
      <c r="U11" s="30" t="n"/>
      <c r="V11" s="30" t="n"/>
      <c r="W11" s="32" t="n"/>
      <c r="X11" s="30" t="n"/>
      <c r="Y11" s="32" t="n"/>
      <c r="Z11" s="32" t="n"/>
    </row>
    <row r="12" ht="20" customHeight="1">
      <c r="A12" s="24">
        <f>IF(A11="","",A11+1)</f>
        <v/>
      </c>
      <c r="B12" s="25">
        <f>IF(A12="","",CHOOSE(WEEKDAY(A12),"ראשון","שני","שלישי","רביעי","חמישי","שישי","שבת"))</f>
        <v/>
      </c>
      <c r="C12" s="26" t="n"/>
      <c r="D12" s="26" t="n"/>
      <c r="E12" s="26" t="n"/>
      <c r="F12" s="26" t="n"/>
      <c r="G12" s="26" t="n"/>
      <c r="H12" s="26" t="n"/>
      <c r="I12" s="26" t="n"/>
      <c r="J12" s="26" t="n"/>
      <c r="K12" s="26" t="n"/>
      <c r="L12" s="26" t="n"/>
      <c r="M12" s="27" t="n"/>
      <c r="N12" s="27" t="n"/>
      <c r="O12" s="28">
        <f>IF(AND(ISNUMBER(M12),ISNUMBER(N12)),ROUND(MOD(N12-M12,1)*24,1),"")</f>
        <v/>
      </c>
      <c r="P12" s="26" t="n"/>
      <c r="Q12" s="26" t="n"/>
      <c r="R12" s="26" t="n"/>
      <c r="S12" s="26" t="n"/>
      <c r="T12" s="26" t="n"/>
      <c r="U12" s="26" t="n"/>
      <c r="V12" s="26" t="n"/>
      <c r="W12" s="29" t="n"/>
      <c r="X12" s="26" t="n"/>
      <c r="Y12" s="29" t="n"/>
      <c r="Z12" s="29" t="n"/>
    </row>
    <row r="13" ht="20" customHeight="1">
      <c r="A13" s="24">
        <f>IF(A12="","",A12+1)</f>
        <v/>
      </c>
      <c r="B13" s="25">
        <f>IF(A13="","",CHOOSE(WEEKDAY(A13),"ראשון","שני","שלישי","רביעי","חמישי","שישי","שבת"))</f>
        <v/>
      </c>
      <c r="C13" s="30" t="n"/>
      <c r="D13" s="30" t="n"/>
      <c r="E13" s="30" t="n"/>
      <c r="F13" s="30" t="n"/>
      <c r="G13" s="30" t="n"/>
      <c r="H13" s="30" t="n"/>
      <c r="I13" s="30" t="n"/>
      <c r="J13" s="30" t="n"/>
      <c r="K13" s="30" t="n"/>
      <c r="L13" s="30" t="n"/>
      <c r="M13" s="31" t="n"/>
      <c r="N13" s="31" t="n"/>
      <c r="O13" s="28">
        <f>IF(AND(ISNUMBER(M13),ISNUMBER(N13)),ROUND(MOD(N13-M13,1)*24,1),"")</f>
        <v/>
      </c>
      <c r="P13" s="30" t="n"/>
      <c r="Q13" s="30" t="n"/>
      <c r="R13" s="30" t="n"/>
      <c r="S13" s="30" t="n"/>
      <c r="T13" s="30" t="n"/>
      <c r="U13" s="30" t="n"/>
      <c r="V13" s="30" t="n"/>
      <c r="W13" s="32" t="n"/>
      <c r="X13" s="30" t="n"/>
      <c r="Y13" s="32" t="n"/>
      <c r="Z13" s="32" t="n"/>
    </row>
    <row r="14" ht="20" customHeight="1">
      <c r="A14" s="24">
        <f>IF(A13="","",A13+1)</f>
        <v/>
      </c>
      <c r="B14" s="25">
        <f>IF(A14="","",CHOOSE(WEEKDAY(A14),"ראשון","שני","שלישי","רביעי","חמישי","שישי","שבת"))</f>
        <v/>
      </c>
      <c r="C14" s="26" t="n"/>
      <c r="D14" s="26" t="n"/>
      <c r="E14" s="26" t="n"/>
      <c r="F14" s="26" t="n"/>
      <c r="G14" s="26" t="n"/>
      <c r="H14" s="26" t="n"/>
      <c r="I14" s="26" t="n"/>
      <c r="J14" s="26" t="n"/>
      <c r="K14" s="26" t="n"/>
      <c r="L14" s="26" t="n"/>
      <c r="M14" s="27" t="n"/>
      <c r="N14" s="27" t="n"/>
      <c r="O14" s="28">
        <f>IF(AND(ISNUMBER(M14),ISNUMBER(N14)),ROUND(MOD(N14-M14,1)*24,1),"")</f>
        <v/>
      </c>
      <c r="P14" s="26" t="n"/>
      <c r="Q14" s="26" t="n"/>
      <c r="R14" s="26" t="n"/>
      <c r="S14" s="26" t="n"/>
      <c r="T14" s="26" t="n"/>
      <c r="U14" s="26" t="n"/>
      <c r="V14" s="26" t="n"/>
      <c r="W14" s="29" t="n"/>
      <c r="X14" s="26" t="n"/>
      <c r="Y14" s="29" t="n"/>
      <c r="Z14" s="29" t="n"/>
    </row>
    <row r="15" ht="20" customHeight="1">
      <c r="A15" s="24">
        <f>IF(A14="","",A14+1)</f>
        <v/>
      </c>
      <c r="B15" s="25">
        <f>IF(A15="","",CHOOSE(WEEKDAY(A15),"ראשון","שני","שלישי","רביעי","חמישי","שישי","שבת"))</f>
        <v/>
      </c>
      <c r="C15" s="30" t="n"/>
      <c r="D15" s="30" t="n"/>
      <c r="E15" s="30" t="n"/>
      <c r="F15" s="30" t="n"/>
      <c r="G15" s="30" t="n"/>
      <c r="H15" s="30" t="n"/>
      <c r="I15" s="30" t="n"/>
      <c r="J15" s="30" t="n"/>
      <c r="K15" s="30" t="n"/>
      <c r="L15" s="30" t="n"/>
      <c r="M15" s="31" t="n"/>
      <c r="N15" s="31" t="n"/>
      <c r="O15" s="28">
        <f>IF(AND(ISNUMBER(M15),ISNUMBER(N15)),ROUND(MOD(N15-M15,1)*24,1),"")</f>
        <v/>
      </c>
      <c r="P15" s="30" t="n"/>
      <c r="Q15" s="30" t="n"/>
      <c r="R15" s="30" t="n"/>
      <c r="S15" s="30" t="n"/>
      <c r="T15" s="30" t="n"/>
      <c r="U15" s="30" t="n"/>
      <c r="V15" s="30" t="n"/>
      <c r="W15" s="32" t="n"/>
      <c r="X15" s="30" t="n"/>
      <c r="Y15" s="32" t="n"/>
      <c r="Z15" s="32" t="n"/>
    </row>
    <row r="16" ht="20" customHeight="1">
      <c r="A16" s="24">
        <f>IF(A15="","",A15+1)</f>
        <v/>
      </c>
      <c r="B16" s="25">
        <f>IF(A16="","",CHOOSE(WEEKDAY(A16),"ראשון","שני","שלישי","רביעי","חמישי","שישי","שבת"))</f>
        <v/>
      </c>
      <c r="C16" s="26" t="n"/>
      <c r="D16" s="26" t="n"/>
      <c r="E16" s="26" t="n"/>
      <c r="F16" s="26" t="n"/>
      <c r="G16" s="26" t="n"/>
      <c r="H16" s="26" t="n"/>
      <c r="I16" s="26" t="n"/>
      <c r="J16" s="26" t="n"/>
      <c r="K16" s="26" t="n"/>
      <c r="L16" s="26" t="n"/>
      <c r="M16" s="27" t="n"/>
      <c r="N16" s="27" t="n"/>
      <c r="O16" s="28">
        <f>IF(AND(ISNUMBER(M16),ISNUMBER(N16)),ROUND(MOD(N16-M16,1)*24,1),"")</f>
        <v/>
      </c>
      <c r="P16" s="26" t="n"/>
      <c r="Q16" s="26" t="n"/>
      <c r="R16" s="26" t="n"/>
      <c r="S16" s="26" t="n"/>
      <c r="T16" s="26" t="n"/>
      <c r="U16" s="26" t="n"/>
      <c r="V16" s="26" t="n"/>
      <c r="W16" s="29" t="n"/>
      <c r="X16" s="26" t="n"/>
      <c r="Y16" s="29" t="n"/>
      <c r="Z16" s="29" t="n"/>
    </row>
    <row r="17" ht="20" customHeight="1">
      <c r="A17" s="24">
        <f>IF(A16="","",A16+1)</f>
        <v/>
      </c>
      <c r="B17" s="25">
        <f>IF(A17="","",CHOOSE(WEEKDAY(A17),"ראשון","שני","שלישי","רביעי","חמישי","שישי","שבת"))</f>
        <v/>
      </c>
      <c r="C17" s="30" t="n"/>
      <c r="D17" s="30" t="n"/>
      <c r="E17" s="30" t="n"/>
      <c r="F17" s="30" t="n"/>
      <c r="G17" s="30" t="n"/>
      <c r="H17" s="30" t="n"/>
      <c r="I17" s="30" t="n"/>
      <c r="J17" s="30" t="n"/>
      <c r="K17" s="30" t="n"/>
      <c r="L17" s="30" t="n"/>
      <c r="M17" s="31" t="n"/>
      <c r="N17" s="31" t="n"/>
      <c r="O17" s="28">
        <f>IF(AND(ISNUMBER(M17),ISNUMBER(N17)),ROUND(MOD(N17-M17,1)*24,1),"")</f>
        <v/>
      </c>
      <c r="P17" s="30" t="n"/>
      <c r="Q17" s="30" t="n"/>
      <c r="R17" s="30" t="n"/>
      <c r="S17" s="30" t="n"/>
      <c r="T17" s="30" t="n"/>
      <c r="U17" s="30" t="n"/>
      <c r="V17" s="30" t="n"/>
      <c r="W17" s="32" t="n"/>
      <c r="X17" s="30" t="n"/>
      <c r="Y17" s="32" t="n"/>
      <c r="Z17" s="32" t="n"/>
    </row>
    <row r="18" ht="20" customHeight="1">
      <c r="A18" s="24">
        <f>IF(A17="","",A17+1)</f>
        <v/>
      </c>
      <c r="B18" s="25">
        <f>IF(A18="","",CHOOSE(WEEKDAY(A18),"ראשון","שני","שלישי","רביעי","חמישי","שישי","שבת"))</f>
        <v/>
      </c>
      <c r="C18" s="26" t="n"/>
      <c r="D18" s="26" t="n"/>
      <c r="E18" s="26" t="n"/>
      <c r="F18" s="26" t="n"/>
      <c r="G18" s="26" t="n"/>
      <c r="H18" s="26" t="n"/>
      <c r="I18" s="26" t="n"/>
      <c r="J18" s="26" t="n"/>
      <c r="K18" s="26" t="n"/>
      <c r="L18" s="26" t="n"/>
      <c r="M18" s="27" t="n"/>
      <c r="N18" s="27" t="n"/>
      <c r="O18" s="28">
        <f>IF(AND(ISNUMBER(M18),ISNUMBER(N18)),ROUND(MOD(N18-M18,1)*24,1),"")</f>
        <v/>
      </c>
      <c r="P18" s="26" t="n"/>
      <c r="Q18" s="26" t="n"/>
      <c r="R18" s="26" t="n"/>
      <c r="S18" s="26" t="n"/>
      <c r="T18" s="26" t="n"/>
      <c r="U18" s="26" t="n"/>
      <c r="V18" s="26" t="n"/>
      <c r="W18" s="29" t="n"/>
      <c r="X18" s="26" t="n"/>
      <c r="Y18" s="29" t="n"/>
      <c r="Z18" s="29" t="n"/>
    </row>
    <row r="19" ht="20" customHeight="1">
      <c r="A19" s="24">
        <f>IF(A18="","",A18+1)</f>
        <v/>
      </c>
      <c r="B19" s="25">
        <f>IF(A19="","",CHOOSE(WEEKDAY(A19),"ראשון","שני","שלישי","רביעי","חמישי","שישי","שבת"))</f>
        <v/>
      </c>
      <c r="C19" s="30" t="n"/>
      <c r="D19" s="30" t="n"/>
      <c r="E19" s="30" t="n"/>
      <c r="F19" s="30" t="n"/>
      <c r="G19" s="30" t="n"/>
      <c r="H19" s="30" t="n"/>
      <c r="I19" s="30" t="n"/>
      <c r="J19" s="30" t="n"/>
      <c r="K19" s="30" t="n"/>
      <c r="L19" s="30" t="n"/>
      <c r="M19" s="31" t="n"/>
      <c r="N19" s="31" t="n"/>
      <c r="O19" s="28">
        <f>IF(AND(ISNUMBER(M19),ISNUMBER(N19)),ROUND(MOD(N19-M19,1)*24,1),"")</f>
        <v/>
      </c>
      <c r="P19" s="30" t="n"/>
      <c r="Q19" s="30" t="n"/>
      <c r="R19" s="30" t="n"/>
      <c r="S19" s="30" t="n"/>
      <c r="T19" s="30" t="n"/>
      <c r="U19" s="30" t="n"/>
      <c r="V19" s="30" t="n"/>
      <c r="W19" s="32" t="n"/>
      <c r="X19" s="30" t="n"/>
      <c r="Y19" s="32" t="n"/>
      <c r="Z19" s="32" t="n"/>
    </row>
    <row r="20" ht="20" customHeight="1">
      <c r="A20" s="24">
        <f>IF(A19="","",A19+1)</f>
        <v/>
      </c>
      <c r="B20" s="25">
        <f>IF(A20="","",CHOOSE(WEEKDAY(A20),"ראשון","שני","שלישי","רביעי","חמישי","שישי","שבת"))</f>
        <v/>
      </c>
      <c r="C20" s="26" t="n"/>
      <c r="D20" s="26" t="n"/>
      <c r="E20" s="26" t="n"/>
      <c r="F20" s="26" t="n"/>
      <c r="G20" s="26" t="n"/>
      <c r="H20" s="26" t="n"/>
      <c r="I20" s="26" t="n"/>
      <c r="J20" s="26" t="n"/>
      <c r="K20" s="26" t="n"/>
      <c r="L20" s="26" t="n"/>
      <c r="M20" s="27" t="n"/>
      <c r="N20" s="27" t="n"/>
      <c r="O20" s="28">
        <f>IF(AND(ISNUMBER(M20),ISNUMBER(N20)),ROUND(MOD(N20-M20,1)*24,1),"")</f>
        <v/>
      </c>
      <c r="P20" s="26" t="n"/>
      <c r="Q20" s="26" t="n"/>
      <c r="R20" s="26" t="n"/>
      <c r="S20" s="26" t="n"/>
      <c r="T20" s="26" t="n"/>
      <c r="U20" s="26" t="n"/>
      <c r="V20" s="26" t="n"/>
      <c r="W20" s="29" t="n"/>
      <c r="X20" s="26" t="n"/>
      <c r="Y20" s="29" t="n"/>
      <c r="Z20" s="29" t="n"/>
    </row>
    <row r="21" ht="20" customHeight="1">
      <c r="A21" s="24">
        <f>IF(A20="","",A20+1)</f>
        <v/>
      </c>
      <c r="B21" s="25">
        <f>IF(A21="","",CHOOSE(WEEKDAY(A21),"ראשון","שני","שלישי","רביעי","חמישי","שישי","שבת"))</f>
        <v/>
      </c>
      <c r="C21" s="30" t="n"/>
      <c r="D21" s="30" t="n"/>
      <c r="E21" s="30" t="n"/>
      <c r="F21" s="30" t="n"/>
      <c r="G21" s="30" t="n"/>
      <c r="H21" s="30" t="n"/>
      <c r="I21" s="30" t="n"/>
      <c r="J21" s="30" t="n"/>
      <c r="K21" s="30" t="n"/>
      <c r="L21" s="30" t="n"/>
      <c r="M21" s="31" t="n"/>
      <c r="N21" s="31" t="n"/>
      <c r="O21" s="28">
        <f>IF(AND(ISNUMBER(M21),ISNUMBER(N21)),ROUND(MOD(N21-M21,1)*24,1),"")</f>
        <v/>
      </c>
      <c r="P21" s="30" t="n"/>
      <c r="Q21" s="30" t="n"/>
      <c r="R21" s="30" t="n"/>
      <c r="S21" s="30" t="n"/>
      <c r="T21" s="30" t="n"/>
      <c r="U21" s="30" t="n"/>
      <c r="V21" s="30" t="n"/>
      <c r="W21" s="32" t="n"/>
      <c r="X21" s="30" t="n"/>
      <c r="Y21" s="32" t="n"/>
      <c r="Z21" s="32" t="n"/>
    </row>
    <row r="22" ht="20" customHeight="1">
      <c r="A22" s="24">
        <f>IF(A21="","",A21+1)</f>
        <v/>
      </c>
      <c r="B22" s="25">
        <f>IF(A22="","",CHOOSE(WEEKDAY(A22),"ראשון","שני","שלישי","רביעי","חמישי","שישי","שבת"))</f>
        <v/>
      </c>
      <c r="C22" s="26" t="n"/>
      <c r="D22" s="26" t="n"/>
      <c r="E22" s="26" t="n"/>
      <c r="F22" s="26" t="n"/>
      <c r="G22" s="26" t="n"/>
      <c r="H22" s="26" t="n"/>
      <c r="I22" s="26" t="n"/>
      <c r="J22" s="26" t="n"/>
      <c r="K22" s="26" t="n"/>
      <c r="L22" s="26" t="n"/>
      <c r="M22" s="27" t="n"/>
      <c r="N22" s="27" t="n"/>
      <c r="O22" s="28">
        <f>IF(AND(ISNUMBER(M22),ISNUMBER(N22)),ROUND(MOD(N22-M22,1)*24,1),"")</f>
        <v/>
      </c>
      <c r="P22" s="26" t="n"/>
      <c r="Q22" s="26" t="n"/>
      <c r="R22" s="26" t="n"/>
      <c r="S22" s="26" t="n"/>
      <c r="T22" s="26" t="n"/>
      <c r="U22" s="26" t="n"/>
      <c r="V22" s="26" t="n"/>
      <c r="W22" s="29" t="n"/>
      <c r="X22" s="26" t="n"/>
      <c r="Y22" s="29" t="n"/>
      <c r="Z22" s="29" t="n"/>
    </row>
    <row r="23" ht="20" customHeight="1">
      <c r="A23" s="24">
        <f>IF(A22="","",A22+1)</f>
        <v/>
      </c>
      <c r="B23" s="25">
        <f>IF(A23="","",CHOOSE(WEEKDAY(A23),"ראשון","שני","שלישי","רביעי","חמישי","שישי","שבת"))</f>
        <v/>
      </c>
      <c r="C23" s="30" t="n"/>
      <c r="D23" s="30" t="n"/>
      <c r="E23" s="30" t="n"/>
      <c r="F23" s="30" t="n"/>
      <c r="G23" s="30" t="n"/>
      <c r="H23" s="30" t="n"/>
      <c r="I23" s="30" t="n"/>
      <c r="J23" s="30" t="n"/>
      <c r="K23" s="30" t="n"/>
      <c r="L23" s="30" t="n"/>
      <c r="M23" s="31" t="n"/>
      <c r="N23" s="31" t="n"/>
      <c r="O23" s="28">
        <f>IF(AND(ISNUMBER(M23),ISNUMBER(N23)),ROUND(MOD(N23-M23,1)*24,1),"")</f>
        <v/>
      </c>
      <c r="P23" s="30" t="n"/>
      <c r="Q23" s="30" t="n"/>
      <c r="R23" s="30" t="n"/>
      <c r="S23" s="30" t="n"/>
      <c r="T23" s="30" t="n"/>
      <c r="U23" s="30" t="n"/>
      <c r="V23" s="30" t="n"/>
      <c r="W23" s="32" t="n"/>
      <c r="X23" s="30" t="n"/>
      <c r="Y23" s="32" t="n"/>
      <c r="Z23" s="32" t="n"/>
    </row>
    <row r="24" ht="20" customHeight="1">
      <c r="A24" s="24">
        <f>IF(A23="","",A23+1)</f>
        <v/>
      </c>
      <c r="B24" s="25">
        <f>IF(A24="","",CHOOSE(WEEKDAY(A24),"ראשון","שני","שלישי","רביעי","חמישי","שישי","שבת"))</f>
        <v/>
      </c>
      <c r="C24" s="26" t="n"/>
      <c r="D24" s="26" t="n"/>
      <c r="E24" s="26" t="n"/>
      <c r="F24" s="26" t="n"/>
      <c r="G24" s="26" t="n"/>
      <c r="H24" s="26" t="n"/>
      <c r="I24" s="26" t="n"/>
      <c r="J24" s="26" t="n"/>
      <c r="K24" s="26" t="n"/>
      <c r="L24" s="26" t="n"/>
      <c r="M24" s="27" t="n"/>
      <c r="N24" s="27" t="n"/>
      <c r="O24" s="28">
        <f>IF(AND(ISNUMBER(M24),ISNUMBER(N24)),ROUND(MOD(N24-M24,1)*24,1),"")</f>
        <v/>
      </c>
      <c r="P24" s="26" t="n"/>
      <c r="Q24" s="26" t="n"/>
      <c r="R24" s="26" t="n"/>
      <c r="S24" s="26" t="n"/>
      <c r="T24" s="26" t="n"/>
      <c r="U24" s="26" t="n"/>
      <c r="V24" s="26" t="n"/>
      <c r="W24" s="29" t="n"/>
      <c r="X24" s="26" t="n"/>
      <c r="Y24" s="29" t="n"/>
      <c r="Z24" s="29" t="n"/>
    </row>
    <row r="25" ht="20" customHeight="1">
      <c r="A25" s="24">
        <f>IF(A24="","",A24+1)</f>
        <v/>
      </c>
      <c r="B25" s="25">
        <f>IF(A25="","",CHOOSE(WEEKDAY(A25),"ראשון","שני","שלישי","רביעי","חמישי","שישי","שבת"))</f>
        <v/>
      </c>
      <c r="C25" s="30" t="n"/>
      <c r="D25" s="30" t="n"/>
      <c r="E25" s="30" t="n"/>
      <c r="F25" s="30" t="n"/>
      <c r="G25" s="30" t="n"/>
      <c r="H25" s="30" t="n"/>
      <c r="I25" s="30" t="n"/>
      <c r="J25" s="30" t="n"/>
      <c r="K25" s="30" t="n"/>
      <c r="L25" s="30" t="n"/>
      <c r="M25" s="31" t="n"/>
      <c r="N25" s="31" t="n"/>
      <c r="O25" s="28">
        <f>IF(AND(ISNUMBER(M25),ISNUMBER(N25)),ROUND(MOD(N25-M25,1)*24,1),"")</f>
        <v/>
      </c>
      <c r="P25" s="30" t="n"/>
      <c r="Q25" s="30" t="n"/>
      <c r="R25" s="30" t="n"/>
      <c r="S25" s="30" t="n"/>
      <c r="T25" s="30" t="n"/>
      <c r="U25" s="30" t="n"/>
      <c r="V25" s="30" t="n"/>
      <c r="W25" s="32" t="n"/>
      <c r="X25" s="30" t="n"/>
      <c r="Y25" s="32" t="n"/>
      <c r="Z25" s="32" t="n"/>
    </row>
    <row r="26" ht="20" customHeight="1">
      <c r="A26" s="24">
        <f>IF(A25="","",A25+1)</f>
        <v/>
      </c>
      <c r="B26" s="25">
        <f>IF(A26="","",CHOOSE(WEEKDAY(A26),"ראשון","שני","שלישי","רביעי","חמישי","שישי","שבת"))</f>
        <v/>
      </c>
      <c r="C26" s="26" t="n"/>
      <c r="D26" s="26" t="n"/>
      <c r="E26" s="26" t="n"/>
      <c r="F26" s="26" t="n"/>
      <c r="G26" s="26" t="n"/>
      <c r="H26" s="26" t="n"/>
      <c r="I26" s="26" t="n"/>
      <c r="J26" s="26" t="n"/>
      <c r="K26" s="26" t="n"/>
      <c r="L26" s="26" t="n"/>
      <c r="M26" s="27" t="n"/>
      <c r="N26" s="27" t="n"/>
      <c r="O26" s="28">
        <f>IF(AND(ISNUMBER(M26),ISNUMBER(N26)),ROUND(MOD(N26-M26,1)*24,1),"")</f>
        <v/>
      </c>
      <c r="P26" s="26" t="n"/>
      <c r="Q26" s="26" t="n"/>
      <c r="R26" s="26" t="n"/>
      <c r="S26" s="26" t="n"/>
      <c r="T26" s="26" t="n"/>
      <c r="U26" s="26" t="n"/>
      <c r="V26" s="26" t="n"/>
      <c r="W26" s="29" t="n"/>
      <c r="X26" s="26" t="n"/>
      <c r="Y26" s="29" t="n"/>
      <c r="Z26" s="29" t="n"/>
    </row>
    <row r="27" ht="20" customHeight="1">
      <c r="A27" s="24">
        <f>IF(A26="","",A26+1)</f>
        <v/>
      </c>
      <c r="B27" s="25">
        <f>IF(A27="","",CHOOSE(WEEKDAY(A27),"ראשון","שני","שלישי","רביעי","חמישי","שישי","שבת"))</f>
        <v/>
      </c>
      <c r="C27" s="30" t="n"/>
      <c r="D27" s="30" t="n"/>
      <c r="E27" s="30" t="n"/>
      <c r="F27" s="30" t="n"/>
      <c r="G27" s="30" t="n"/>
      <c r="H27" s="30" t="n"/>
      <c r="I27" s="30" t="n"/>
      <c r="J27" s="30" t="n"/>
      <c r="K27" s="30" t="n"/>
      <c r="L27" s="30" t="n"/>
      <c r="M27" s="31" t="n"/>
      <c r="N27" s="31" t="n"/>
      <c r="O27" s="28">
        <f>IF(AND(ISNUMBER(M27),ISNUMBER(N27)),ROUND(MOD(N27-M27,1)*24,1),"")</f>
        <v/>
      </c>
      <c r="P27" s="30" t="n"/>
      <c r="Q27" s="30" t="n"/>
      <c r="R27" s="30" t="n"/>
      <c r="S27" s="30" t="n"/>
      <c r="T27" s="30" t="n"/>
      <c r="U27" s="30" t="n"/>
      <c r="V27" s="30" t="n"/>
      <c r="W27" s="32" t="n"/>
      <c r="X27" s="30" t="n"/>
      <c r="Y27" s="32" t="n"/>
      <c r="Z27" s="32" t="n"/>
    </row>
    <row r="28" ht="20" customHeight="1">
      <c r="A28" s="24">
        <f>IF(A27="","",A27+1)</f>
        <v/>
      </c>
      <c r="B28" s="25">
        <f>IF(A28="","",CHOOSE(WEEKDAY(A28),"ראשון","שני","שלישי","רביעי","חמישי","שישי","שבת"))</f>
        <v/>
      </c>
      <c r="C28" s="26" t="n"/>
      <c r="D28" s="26" t="n"/>
      <c r="E28" s="26" t="n"/>
      <c r="F28" s="26" t="n"/>
      <c r="G28" s="26" t="n"/>
      <c r="H28" s="26" t="n"/>
      <c r="I28" s="26" t="n"/>
      <c r="J28" s="26" t="n"/>
      <c r="K28" s="26" t="n"/>
      <c r="L28" s="26" t="n"/>
      <c r="M28" s="27" t="n"/>
      <c r="N28" s="27" t="n"/>
      <c r="O28" s="28">
        <f>IF(AND(ISNUMBER(M28),ISNUMBER(N28)),ROUND(MOD(N28-M28,1)*24,1),"")</f>
        <v/>
      </c>
      <c r="P28" s="26" t="n"/>
      <c r="Q28" s="26" t="n"/>
      <c r="R28" s="26" t="n"/>
      <c r="S28" s="26" t="n"/>
      <c r="T28" s="26" t="n"/>
      <c r="U28" s="26" t="n"/>
      <c r="V28" s="26" t="n"/>
      <c r="W28" s="29" t="n"/>
      <c r="X28" s="26" t="n"/>
      <c r="Y28" s="29" t="n"/>
      <c r="Z28" s="29" t="n"/>
    </row>
    <row r="29" ht="20" customHeight="1">
      <c r="A29" s="24">
        <f>IF(A28="","",A28+1)</f>
        <v/>
      </c>
      <c r="B29" s="25">
        <f>IF(A29="","",CHOOSE(WEEKDAY(A29),"ראשון","שני","שלישי","רביעי","חמישי","שישי","שבת"))</f>
        <v/>
      </c>
      <c r="C29" s="30" t="n"/>
      <c r="D29" s="30" t="n"/>
      <c r="E29" s="30" t="n"/>
      <c r="F29" s="30" t="n"/>
      <c r="G29" s="30" t="n"/>
      <c r="H29" s="30" t="n"/>
      <c r="I29" s="30" t="n"/>
      <c r="J29" s="30" t="n"/>
      <c r="K29" s="30" t="n"/>
      <c r="L29" s="30" t="n"/>
      <c r="M29" s="31" t="n"/>
      <c r="N29" s="31" t="n"/>
      <c r="O29" s="28">
        <f>IF(AND(ISNUMBER(M29),ISNUMBER(N29)),ROUND(MOD(N29-M29,1)*24,1),"")</f>
        <v/>
      </c>
      <c r="P29" s="30" t="n"/>
      <c r="Q29" s="30" t="n"/>
      <c r="R29" s="30" t="n"/>
      <c r="S29" s="30" t="n"/>
      <c r="T29" s="30" t="n"/>
      <c r="U29" s="30" t="n"/>
      <c r="V29" s="30" t="n"/>
      <c r="W29" s="32" t="n"/>
      <c r="X29" s="30" t="n"/>
      <c r="Y29" s="32" t="n"/>
      <c r="Z29" s="32" t="n"/>
    </row>
    <row r="30" ht="20" customHeight="1">
      <c r="A30" s="24">
        <f>IF(A29="","",A29+1)</f>
        <v/>
      </c>
      <c r="B30" s="25">
        <f>IF(A30="","",CHOOSE(WEEKDAY(A30),"ראשון","שני","שלישי","רביעי","חמישי","שישי","שבת"))</f>
        <v/>
      </c>
      <c r="C30" s="26" t="n"/>
      <c r="D30" s="26" t="n"/>
      <c r="E30" s="26" t="n"/>
      <c r="F30" s="26" t="n"/>
      <c r="G30" s="26" t="n"/>
      <c r="H30" s="26" t="n"/>
      <c r="I30" s="26" t="n"/>
      <c r="J30" s="26" t="n"/>
      <c r="K30" s="26" t="n"/>
      <c r="L30" s="26" t="n"/>
      <c r="M30" s="27" t="n"/>
      <c r="N30" s="27" t="n"/>
      <c r="O30" s="28">
        <f>IF(AND(ISNUMBER(M30),ISNUMBER(N30)),ROUND(MOD(N30-M30,1)*24,1),"")</f>
        <v/>
      </c>
      <c r="P30" s="26" t="n"/>
      <c r="Q30" s="26" t="n"/>
      <c r="R30" s="26" t="n"/>
      <c r="S30" s="26" t="n"/>
      <c r="T30" s="26" t="n"/>
      <c r="U30" s="26" t="n"/>
      <c r="V30" s="26" t="n"/>
      <c r="W30" s="29" t="n"/>
      <c r="X30" s="26" t="n"/>
      <c r="Y30" s="29" t="n"/>
      <c r="Z30" s="29" t="n"/>
    </row>
    <row r="31" ht="20" customHeight="1">
      <c r="A31" s="24">
        <f>IF(A30="","",A30+1)</f>
        <v/>
      </c>
      <c r="B31" s="25">
        <f>IF(A31="","",CHOOSE(WEEKDAY(A31),"ראשון","שני","שלישי","רביעי","חמישי","שישי","שבת"))</f>
        <v/>
      </c>
      <c r="C31" s="30" t="n"/>
      <c r="D31" s="30" t="n"/>
      <c r="E31" s="30" t="n"/>
      <c r="F31" s="30" t="n"/>
      <c r="G31" s="30" t="n"/>
      <c r="H31" s="30" t="n"/>
      <c r="I31" s="30" t="n"/>
      <c r="J31" s="30" t="n"/>
      <c r="K31" s="30" t="n"/>
      <c r="L31" s="30" t="n"/>
      <c r="M31" s="31" t="n"/>
      <c r="N31" s="31" t="n"/>
      <c r="O31" s="28">
        <f>IF(AND(ISNUMBER(M31),ISNUMBER(N31)),ROUND(MOD(N31-M31,1)*24,1),"")</f>
        <v/>
      </c>
      <c r="P31" s="30" t="n"/>
      <c r="Q31" s="30" t="n"/>
      <c r="R31" s="30" t="n"/>
      <c r="S31" s="30" t="n"/>
      <c r="T31" s="30" t="n"/>
      <c r="U31" s="30" t="n"/>
      <c r="V31" s="30" t="n"/>
      <c r="W31" s="32" t="n"/>
      <c r="X31" s="30" t="n"/>
      <c r="Y31" s="32" t="n"/>
      <c r="Z31" s="32" t="n"/>
    </row>
    <row r="32" ht="20" customHeight="1">
      <c r="A32" s="24">
        <f>IF(A31="","",A31+1)</f>
        <v/>
      </c>
      <c r="B32" s="25">
        <f>IF(A32="","",CHOOSE(WEEKDAY(A32),"ראשון","שני","שלישי","רביעי","חמישי","שישי","שבת"))</f>
        <v/>
      </c>
      <c r="C32" s="26" t="n"/>
      <c r="D32" s="26" t="n"/>
      <c r="E32" s="26" t="n"/>
      <c r="F32" s="26" t="n"/>
      <c r="G32" s="26" t="n"/>
      <c r="H32" s="26" t="n"/>
      <c r="I32" s="26" t="n"/>
      <c r="J32" s="26" t="n"/>
      <c r="K32" s="26" t="n"/>
      <c r="L32" s="26" t="n"/>
      <c r="M32" s="27" t="n"/>
      <c r="N32" s="27" t="n"/>
      <c r="O32" s="28">
        <f>IF(AND(ISNUMBER(M32),ISNUMBER(N32)),ROUND(MOD(N32-M32,1)*24,1),"")</f>
        <v/>
      </c>
      <c r="P32" s="26" t="n"/>
      <c r="Q32" s="26" t="n"/>
      <c r="R32" s="26" t="n"/>
      <c r="S32" s="26" t="n"/>
      <c r="T32" s="26" t="n"/>
      <c r="U32" s="26" t="n"/>
      <c r="V32" s="26" t="n"/>
      <c r="W32" s="29" t="n"/>
      <c r="X32" s="26" t="n"/>
      <c r="Y32" s="29" t="n"/>
      <c r="Z32" s="29" t="n"/>
    </row>
    <row r="33" ht="20" customHeight="1">
      <c r="A33" s="24">
        <f>IF(A32="","",A32+1)</f>
        <v/>
      </c>
      <c r="B33" s="25">
        <f>IF(A33="","",CHOOSE(WEEKDAY(A33),"ראשון","שני","שלישי","רביעי","חמישי","שישי","שבת"))</f>
        <v/>
      </c>
      <c r="C33" s="30" t="n"/>
      <c r="D33" s="30" t="n"/>
      <c r="E33" s="30" t="n"/>
      <c r="F33" s="30" t="n"/>
      <c r="G33" s="30" t="n"/>
      <c r="H33" s="30" t="n"/>
      <c r="I33" s="30" t="n"/>
      <c r="J33" s="30" t="n"/>
      <c r="K33" s="30" t="n"/>
      <c r="L33" s="30" t="n"/>
      <c r="M33" s="31" t="n"/>
      <c r="N33" s="31" t="n"/>
      <c r="O33" s="28">
        <f>IF(AND(ISNUMBER(M33),ISNUMBER(N33)),ROUND(MOD(N33-M33,1)*24,1),"")</f>
        <v/>
      </c>
      <c r="P33" s="30" t="n"/>
      <c r="Q33" s="30" t="n"/>
      <c r="R33" s="30" t="n"/>
      <c r="S33" s="30" t="n"/>
      <c r="T33" s="30" t="n"/>
      <c r="U33" s="30" t="n"/>
      <c r="V33" s="30" t="n"/>
      <c r="W33" s="32" t="n"/>
      <c r="X33" s="30" t="n"/>
      <c r="Y33" s="32" t="n"/>
      <c r="Z33" s="32" t="n"/>
    </row>
    <row r="34" ht="20" customHeight="1">
      <c r="A34" s="24">
        <f>IF(A33="","",A33+1)</f>
        <v/>
      </c>
      <c r="B34" s="25">
        <f>IF(A34="","",CHOOSE(WEEKDAY(A34),"ראשון","שני","שלישי","רביעי","חמישי","שישי","שבת"))</f>
        <v/>
      </c>
      <c r="C34" s="26" t="n"/>
      <c r="D34" s="26" t="n"/>
      <c r="E34" s="26" t="n"/>
      <c r="F34" s="26" t="n"/>
      <c r="G34" s="26" t="n"/>
      <c r="H34" s="26" t="n"/>
      <c r="I34" s="26" t="n"/>
      <c r="J34" s="26" t="n"/>
      <c r="K34" s="26" t="n"/>
      <c r="L34" s="26" t="n"/>
      <c r="M34" s="27" t="n"/>
      <c r="N34" s="27" t="n"/>
      <c r="O34" s="28">
        <f>IF(AND(ISNUMBER(M34),ISNUMBER(N34)),ROUND(MOD(N34-M34,1)*24,1),"")</f>
        <v/>
      </c>
      <c r="P34" s="26" t="n"/>
      <c r="Q34" s="26" t="n"/>
      <c r="R34" s="26" t="n"/>
      <c r="S34" s="26" t="n"/>
      <c r="T34" s="26" t="n"/>
      <c r="U34" s="26" t="n"/>
      <c r="V34" s="26" t="n"/>
      <c r="W34" s="29" t="n"/>
      <c r="X34" s="26" t="n"/>
      <c r="Y34" s="29" t="n"/>
      <c r="Z34" s="29" t="n"/>
    </row>
    <row r="35" ht="20" customHeight="1">
      <c r="A35" s="24">
        <f>IF(A34="","",A34+1)</f>
        <v/>
      </c>
      <c r="B35" s="25">
        <f>IF(A35="","",CHOOSE(WEEKDAY(A35),"ראשון","שני","שלישי","רביעי","חמישי","שישי","שבת"))</f>
        <v/>
      </c>
      <c r="C35" s="30" t="n"/>
      <c r="D35" s="30" t="n"/>
      <c r="E35" s="30" t="n"/>
      <c r="F35" s="30" t="n"/>
      <c r="G35" s="30" t="n"/>
      <c r="H35" s="30" t="n"/>
      <c r="I35" s="30" t="n"/>
      <c r="J35" s="30" t="n"/>
      <c r="K35" s="30" t="n"/>
      <c r="L35" s="30" t="n"/>
      <c r="M35" s="31" t="n"/>
      <c r="N35" s="31" t="n"/>
      <c r="O35" s="28">
        <f>IF(AND(ISNUMBER(M35),ISNUMBER(N35)),ROUND(MOD(N35-M35,1)*24,1),"")</f>
        <v/>
      </c>
      <c r="P35" s="30" t="n"/>
      <c r="Q35" s="30" t="n"/>
      <c r="R35" s="30" t="n"/>
      <c r="S35" s="30" t="n"/>
      <c r="T35" s="30" t="n"/>
      <c r="U35" s="30" t="n"/>
      <c r="V35" s="30" t="n"/>
      <c r="W35" s="32" t="n"/>
      <c r="X35" s="30" t="n"/>
      <c r="Y35" s="32" t="n"/>
      <c r="Z35" s="32" t="n"/>
    </row>
    <row r="36" ht="20" customHeight="1">
      <c r="A36" s="24">
        <f>IF(A35="","",A35+1)</f>
        <v/>
      </c>
      <c r="B36" s="25">
        <f>IF(A36="","",CHOOSE(WEEKDAY(A36),"ראשון","שני","שלישי","רביעי","חמישי","שישי","שבת"))</f>
        <v/>
      </c>
      <c r="C36" s="26" t="n"/>
      <c r="D36" s="26" t="n"/>
      <c r="E36" s="26" t="n"/>
      <c r="F36" s="26" t="n"/>
      <c r="G36" s="26" t="n"/>
      <c r="H36" s="26" t="n"/>
      <c r="I36" s="26" t="n"/>
      <c r="J36" s="26" t="n"/>
      <c r="K36" s="26" t="n"/>
      <c r="L36" s="26" t="n"/>
      <c r="M36" s="27" t="n"/>
      <c r="N36" s="27" t="n"/>
      <c r="O36" s="28">
        <f>IF(AND(ISNUMBER(M36),ISNUMBER(N36)),ROUND(MOD(N36-M36,1)*24,1),"")</f>
        <v/>
      </c>
      <c r="P36" s="26" t="n"/>
      <c r="Q36" s="26" t="n"/>
      <c r="R36" s="26" t="n"/>
      <c r="S36" s="26" t="n"/>
      <c r="T36" s="26" t="n"/>
      <c r="U36" s="26" t="n"/>
      <c r="V36" s="26" t="n"/>
      <c r="W36" s="29" t="n"/>
      <c r="X36" s="26" t="n"/>
      <c r="Y36" s="29" t="n"/>
      <c r="Z36" s="29" t="n"/>
    </row>
    <row r="37" ht="20" customHeight="1">
      <c r="A37" s="24">
        <f>IF(A36="","",A36+1)</f>
        <v/>
      </c>
      <c r="B37" s="25">
        <f>IF(A37="","",CHOOSE(WEEKDAY(A37),"ראשון","שני","שלישי","רביעי","חמישי","שישי","שבת"))</f>
        <v/>
      </c>
      <c r="C37" s="30" t="n"/>
      <c r="D37" s="30" t="n"/>
      <c r="E37" s="30" t="n"/>
      <c r="F37" s="30" t="n"/>
      <c r="G37" s="30" t="n"/>
      <c r="H37" s="30" t="n"/>
      <c r="I37" s="30" t="n"/>
      <c r="J37" s="30" t="n"/>
      <c r="K37" s="30" t="n"/>
      <c r="L37" s="30" t="n"/>
      <c r="M37" s="31" t="n"/>
      <c r="N37" s="31" t="n"/>
      <c r="O37" s="28">
        <f>IF(AND(ISNUMBER(M37),ISNUMBER(N37)),ROUND(MOD(N37-M37,1)*24,1),"")</f>
        <v/>
      </c>
      <c r="P37" s="30" t="n"/>
      <c r="Q37" s="30" t="n"/>
      <c r="R37" s="30" t="n"/>
      <c r="S37" s="30" t="n"/>
      <c r="T37" s="30" t="n"/>
      <c r="U37" s="30" t="n"/>
      <c r="V37" s="30" t="n"/>
      <c r="W37" s="32" t="n"/>
      <c r="X37" s="30" t="n"/>
      <c r="Y37" s="32" t="n"/>
      <c r="Z37" s="32" t="n"/>
    </row>
    <row r="38" ht="20" customHeight="1">
      <c r="A38" s="24">
        <f>IF(A37="","",A37+1)</f>
        <v/>
      </c>
      <c r="B38" s="25">
        <f>IF(A38="","",CHOOSE(WEEKDAY(A38),"ראשון","שני","שלישי","רביעי","חמישי","שישי","שבת"))</f>
        <v/>
      </c>
      <c r="C38" s="26" t="n"/>
      <c r="D38" s="26" t="n"/>
      <c r="E38" s="26" t="n"/>
      <c r="F38" s="26" t="n"/>
      <c r="G38" s="26" t="n"/>
      <c r="H38" s="26" t="n"/>
      <c r="I38" s="26" t="n"/>
      <c r="J38" s="26" t="n"/>
      <c r="K38" s="26" t="n"/>
      <c r="L38" s="26" t="n"/>
      <c r="M38" s="27" t="n"/>
      <c r="N38" s="27" t="n"/>
      <c r="O38" s="28">
        <f>IF(AND(ISNUMBER(M38),ISNUMBER(N38)),ROUND(MOD(N38-M38,1)*24,1),"")</f>
        <v/>
      </c>
      <c r="P38" s="26" t="n"/>
      <c r="Q38" s="26" t="n"/>
      <c r="R38" s="26" t="n"/>
      <c r="S38" s="26" t="n"/>
      <c r="T38" s="26" t="n"/>
      <c r="U38" s="26" t="n"/>
      <c r="V38" s="26" t="n"/>
      <c r="W38" s="29" t="n"/>
      <c r="X38" s="26" t="n"/>
      <c r="Y38" s="29" t="n"/>
      <c r="Z38" s="29" t="n"/>
    </row>
    <row r="39" ht="20" customHeight="1">
      <c r="A39" s="24">
        <f>IF(A38="","",A38+1)</f>
        <v/>
      </c>
      <c r="B39" s="25">
        <f>IF(A39="","",CHOOSE(WEEKDAY(A39),"ראשון","שני","שלישי","רביעי","חמישי","שישי","שבת"))</f>
        <v/>
      </c>
      <c r="C39" s="30" t="n"/>
      <c r="D39" s="30" t="n"/>
      <c r="E39" s="30" t="n"/>
      <c r="F39" s="30" t="n"/>
      <c r="G39" s="30" t="n"/>
      <c r="H39" s="30" t="n"/>
      <c r="I39" s="30" t="n"/>
      <c r="J39" s="30" t="n"/>
      <c r="K39" s="30" t="n"/>
      <c r="L39" s="30" t="n"/>
      <c r="M39" s="31" t="n"/>
      <c r="N39" s="31" t="n"/>
      <c r="O39" s="28">
        <f>IF(AND(ISNUMBER(M39),ISNUMBER(N39)),ROUND(MOD(N39-M39,1)*24,1),"")</f>
        <v/>
      </c>
      <c r="P39" s="30" t="n"/>
      <c r="Q39" s="30" t="n"/>
      <c r="R39" s="30" t="n"/>
      <c r="S39" s="30" t="n"/>
      <c r="T39" s="30" t="n"/>
      <c r="U39" s="30" t="n"/>
      <c r="V39" s="30" t="n"/>
      <c r="W39" s="32" t="n"/>
      <c r="X39" s="30" t="n"/>
      <c r="Y39" s="32" t="n"/>
      <c r="Z39" s="32" t="n"/>
    </row>
    <row r="40" ht="20" customHeight="1">
      <c r="A40" s="24">
        <f>IF(A39="","",A39+1)</f>
        <v/>
      </c>
      <c r="B40" s="25">
        <f>IF(A40="","",CHOOSE(WEEKDAY(A40),"ראשון","שני","שלישי","רביעי","חמישי","שישי","שבת"))</f>
        <v/>
      </c>
      <c r="C40" s="26" t="n"/>
      <c r="D40" s="26" t="n"/>
      <c r="E40" s="26" t="n"/>
      <c r="F40" s="26" t="n"/>
      <c r="G40" s="26" t="n"/>
      <c r="H40" s="26" t="n"/>
      <c r="I40" s="26" t="n"/>
      <c r="J40" s="26" t="n"/>
      <c r="K40" s="26" t="n"/>
      <c r="L40" s="26" t="n"/>
      <c r="M40" s="27" t="n"/>
      <c r="N40" s="27" t="n"/>
      <c r="O40" s="28">
        <f>IF(AND(ISNUMBER(M40),ISNUMBER(N40)),ROUND(MOD(N40-M40,1)*24,1),"")</f>
        <v/>
      </c>
      <c r="P40" s="26" t="n"/>
      <c r="Q40" s="26" t="n"/>
      <c r="R40" s="26" t="n"/>
      <c r="S40" s="26" t="n"/>
      <c r="T40" s="26" t="n"/>
      <c r="U40" s="26" t="n"/>
      <c r="V40" s="26" t="n"/>
      <c r="W40" s="29" t="n"/>
      <c r="X40" s="26" t="n"/>
      <c r="Y40" s="29" t="n"/>
      <c r="Z40" s="29" t="n"/>
    </row>
    <row r="41" ht="20" customHeight="1">
      <c r="A41" s="24">
        <f>IF(A40="","",A40+1)</f>
        <v/>
      </c>
      <c r="B41" s="25">
        <f>IF(A41="","",CHOOSE(WEEKDAY(A41),"ראשון","שני","שלישי","רביעי","חמישי","שישי","שבת"))</f>
        <v/>
      </c>
      <c r="C41" s="30" t="n"/>
      <c r="D41" s="30" t="n"/>
      <c r="E41" s="30" t="n"/>
      <c r="F41" s="30" t="n"/>
      <c r="G41" s="30" t="n"/>
      <c r="H41" s="30" t="n"/>
      <c r="I41" s="30" t="n"/>
      <c r="J41" s="30" t="n"/>
      <c r="K41" s="30" t="n"/>
      <c r="L41" s="30" t="n"/>
      <c r="M41" s="31" t="n"/>
      <c r="N41" s="31" t="n"/>
      <c r="O41" s="28">
        <f>IF(AND(ISNUMBER(M41),ISNUMBER(N41)),ROUND(MOD(N41-M41,1)*24,1),"")</f>
        <v/>
      </c>
      <c r="P41" s="30" t="n"/>
      <c r="Q41" s="30" t="n"/>
      <c r="R41" s="30" t="n"/>
      <c r="S41" s="30" t="n"/>
      <c r="T41" s="30" t="n"/>
      <c r="U41" s="30" t="n"/>
      <c r="V41" s="30" t="n"/>
      <c r="W41" s="32" t="n"/>
      <c r="X41" s="30" t="n"/>
      <c r="Y41" s="32" t="n"/>
      <c r="Z41" s="32" t="n"/>
    </row>
    <row r="42" ht="20" customHeight="1">
      <c r="A42" s="24">
        <f>IF(A41="","",A41+1)</f>
        <v/>
      </c>
      <c r="B42" s="25">
        <f>IF(A42="","",CHOOSE(WEEKDAY(A42),"ראשון","שני","שלישי","רביעי","חמישי","שישי","שבת"))</f>
        <v/>
      </c>
      <c r="C42" s="26" t="n"/>
      <c r="D42" s="26" t="n"/>
      <c r="E42" s="26" t="n"/>
      <c r="F42" s="26" t="n"/>
      <c r="G42" s="26" t="n"/>
      <c r="H42" s="26" t="n"/>
      <c r="I42" s="26" t="n"/>
      <c r="J42" s="26" t="n"/>
      <c r="K42" s="26" t="n"/>
      <c r="L42" s="26" t="n"/>
      <c r="M42" s="27" t="n"/>
      <c r="N42" s="27" t="n"/>
      <c r="O42" s="28">
        <f>IF(AND(ISNUMBER(M42),ISNUMBER(N42)),ROUND(MOD(N42-M42,1)*24,1),"")</f>
        <v/>
      </c>
      <c r="P42" s="26" t="n"/>
      <c r="Q42" s="26" t="n"/>
      <c r="R42" s="26" t="n"/>
      <c r="S42" s="26" t="n"/>
      <c r="T42" s="26" t="n"/>
      <c r="U42" s="26" t="n"/>
      <c r="V42" s="26" t="n"/>
      <c r="W42" s="29" t="n"/>
      <c r="X42" s="26" t="n"/>
      <c r="Y42" s="29" t="n"/>
      <c r="Z42" s="29" t="n"/>
    </row>
    <row r="43" ht="20" customHeight="1">
      <c r="A43" s="24">
        <f>IF(A42="","",A42+1)</f>
        <v/>
      </c>
      <c r="B43" s="25">
        <f>IF(A43="","",CHOOSE(WEEKDAY(A43),"ראשון","שני","שלישי","רביעי","חמישי","שישי","שבת"))</f>
        <v/>
      </c>
      <c r="C43" s="30" t="n"/>
      <c r="D43" s="30" t="n"/>
      <c r="E43" s="30" t="n"/>
      <c r="F43" s="30" t="n"/>
      <c r="G43" s="30" t="n"/>
      <c r="H43" s="30" t="n"/>
      <c r="I43" s="30" t="n"/>
      <c r="J43" s="30" t="n"/>
      <c r="K43" s="30" t="n"/>
      <c r="L43" s="30" t="n"/>
      <c r="M43" s="31" t="n"/>
      <c r="N43" s="31" t="n"/>
      <c r="O43" s="28">
        <f>IF(AND(ISNUMBER(M43),ISNUMBER(N43)),ROUND(MOD(N43-M43,1)*24,1),"")</f>
        <v/>
      </c>
      <c r="P43" s="30" t="n"/>
      <c r="Q43" s="30" t="n"/>
      <c r="R43" s="30" t="n"/>
      <c r="S43" s="30" t="n"/>
      <c r="T43" s="30" t="n"/>
      <c r="U43" s="30" t="n"/>
      <c r="V43" s="30" t="n"/>
      <c r="W43" s="32" t="n"/>
      <c r="X43" s="30" t="n"/>
      <c r="Y43" s="32" t="n"/>
      <c r="Z43" s="32" t="n"/>
    </row>
    <row r="44" ht="20" customHeight="1">
      <c r="A44" s="24">
        <f>IF(A43="","",A43+1)</f>
        <v/>
      </c>
      <c r="B44" s="25">
        <f>IF(A44="","",CHOOSE(WEEKDAY(A44),"ראשון","שני","שלישי","רביעי","חמישי","שישי","שבת"))</f>
        <v/>
      </c>
      <c r="C44" s="26" t="n"/>
      <c r="D44" s="26" t="n"/>
      <c r="E44" s="26" t="n"/>
      <c r="F44" s="26" t="n"/>
      <c r="G44" s="26" t="n"/>
      <c r="H44" s="26" t="n"/>
      <c r="I44" s="26" t="n"/>
      <c r="J44" s="26" t="n"/>
      <c r="K44" s="26" t="n"/>
      <c r="L44" s="26" t="n"/>
      <c r="M44" s="27" t="n"/>
      <c r="N44" s="27" t="n"/>
      <c r="O44" s="28">
        <f>IF(AND(ISNUMBER(M44),ISNUMBER(N44)),ROUND(MOD(N44-M44,1)*24,1),"")</f>
        <v/>
      </c>
      <c r="P44" s="26" t="n"/>
      <c r="Q44" s="26" t="n"/>
      <c r="R44" s="26" t="n"/>
      <c r="S44" s="26" t="n"/>
      <c r="T44" s="26" t="n"/>
      <c r="U44" s="26" t="n"/>
      <c r="V44" s="26" t="n"/>
      <c r="W44" s="29" t="n"/>
      <c r="X44" s="26" t="n"/>
      <c r="Y44" s="29" t="n"/>
      <c r="Z44" s="29" t="n"/>
    </row>
    <row r="45" ht="20" customHeight="1">
      <c r="A45" s="24">
        <f>IF(A44="","",A44+1)</f>
        <v/>
      </c>
      <c r="B45" s="25">
        <f>IF(A45="","",CHOOSE(WEEKDAY(A45),"ראשון","שני","שלישי","רביעי","חמישי","שישי","שבת"))</f>
        <v/>
      </c>
      <c r="C45" s="30" t="n"/>
      <c r="D45" s="30" t="n"/>
      <c r="E45" s="30" t="n"/>
      <c r="F45" s="30" t="n"/>
      <c r="G45" s="30" t="n"/>
      <c r="H45" s="30" t="n"/>
      <c r="I45" s="30" t="n"/>
      <c r="J45" s="30" t="n"/>
      <c r="K45" s="30" t="n"/>
      <c r="L45" s="30" t="n"/>
      <c r="M45" s="31" t="n"/>
      <c r="N45" s="31" t="n"/>
      <c r="O45" s="28">
        <f>IF(AND(ISNUMBER(M45),ISNUMBER(N45)),ROUND(MOD(N45-M45,1)*24,1),"")</f>
        <v/>
      </c>
      <c r="P45" s="30" t="n"/>
      <c r="Q45" s="30" t="n"/>
      <c r="R45" s="30" t="n"/>
      <c r="S45" s="30" t="n"/>
      <c r="T45" s="30" t="n"/>
      <c r="U45" s="30" t="n"/>
      <c r="V45" s="30" t="n"/>
      <c r="W45" s="32" t="n"/>
      <c r="X45" s="30" t="n"/>
      <c r="Y45" s="32" t="n"/>
      <c r="Z45" s="32" t="n"/>
    </row>
    <row r="46" ht="20" customHeight="1">
      <c r="A46" s="24">
        <f>IF(A45="","",A45+1)</f>
        <v/>
      </c>
      <c r="B46" s="25">
        <f>IF(A46="","",CHOOSE(WEEKDAY(A46),"ראשון","שני","שלישי","רביעי","חמישי","שישי","שבת"))</f>
        <v/>
      </c>
      <c r="C46" s="26" t="n"/>
      <c r="D46" s="26" t="n"/>
      <c r="E46" s="26" t="n"/>
      <c r="F46" s="26" t="n"/>
      <c r="G46" s="26" t="n"/>
      <c r="H46" s="26" t="n"/>
      <c r="I46" s="26" t="n"/>
      <c r="J46" s="26" t="n"/>
      <c r="K46" s="26" t="n"/>
      <c r="L46" s="26" t="n"/>
      <c r="M46" s="27" t="n"/>
      <c r="N46" s="27" t="n"/>
      <c r="O46" s="28">
        <f>IF(AND(ISNUMBER(M46),ISNUMBER(N46)),ROUND(MOD(N46-M46,1)*24,1),"")</f>
        <v/>
      </c>
      <c r="P46" s="26" t="n"/>
      <c r="Q46" s="26" t="n"/>
      <c r="R46" s="26" t="n"/>
      <c r="S46" s="26" t="n"/>
      <c r="T46" s="26" t="n"/>
      <c r="U46" s="26" t="n"/>
      <c r="V46" s="26" t="n"/>
      <c r="W46" s="29" t="n"/>
      <c r="X46" s="26" t="n"/>
      <c r="Y46" s="29" t="n"/>
      <c r="Z46" s="29" t="n"/>
    </row>
    <row r="47" ht="20" customHeight="1">
      <c r="A47" s="24">
        <f>IF(A46="","",A46+1)</f>
        <v/>
      </c>
      <c r="B47" s="25">
        <f>IF(A47="","",CHOOSE(WEEKDAY(A47),"ראשון","שני","שלישי","רביעי","חמישי","שישי","שבת"))</f>
        <v/>
      </c>
      <c r="C47" s="30" t="n"/>
      <c r="D47" s="30" t="n"/>
      <c r="E47" s="30" t="n"/>
      <c r="F47" s="30" t="n"/>
      <c r="G47" s="30" t="n"/>
      <c r="H47" s="30" t="n"/>
      <c r="I47" s="30" t="n"/>
      <c r="J47" s="30" t="n"/>
      <c r="K47" s="30" t="n"/>
      <c r="L47" s="30" t="n"/>
      <c r="M47" s="31" t="n"/>
      <c r="N47" s="31" t="n"/>
      <c r="O47" s="28">
        <f>IF(AND(ISNUMBER(M47),ISNUMBER(N47)),ROUND(MOD(N47-M47,1)*24,1),"")</f>
        <v/>
      </c>
      <c r="P47" s="30" t="n"/>
      <c r="Q47" s="30" t="n"/>
      <c r="R47" s="30" t="n"/>
      <c r="S47" s="30" t="n"/>
      <c r="T47" s="30" t="n"/>
      <c r="U47" s="30" t="n"/>
      <c r="V47" s="30" t="n"/>
      <c r="W47" s="32" t="n"/>
      <c r="X47" s="30" t="n"/>
      <c r="Y47" s="32" t="n"/>
      <c r="Z47" s="32" t="n"/>
    </row>
    <row r="48" ht="20" customHeight="1">
      <c r="A48" s="24">
        <f>IF(A47="","",A47+1)</f>
        <v/>
      </c>
      <c r="B48" s="25">
        <f>IF(A48="","",CHOOSE(WEEKDAY(A48),"ראשון","שני","שלישי","רביעי","חמישי","שישי","שבת"))</f>
        <v/>
      </c>
      <c r="C48" s="26" t="n"/>
      <c r="D48" s="26" t="n"/>
      <c r="E48" s="26" t="n"/>
      <c r="F48" s="26" t="n"/>
      <c r="G48" s="26" t="n"/>
      <c r="H48" s="26" t="n"/>
      <c r="I48" s="26" t="n"/>
      <c r="J48" s="26" t="n"/>
      <c r="K48" s="26" t="n"/>
      <c r="L48" s="26" t="n"/>
      <c r="M48" s="27" t="n"/>
      <c r="N48" s="27" t="n"/>
      <c r="O48" s="28">
        <f>IF(AND(ISNUMBER(M48),ISNUMBER(N48)),ROUND(MOD(N48-M48,1)*24,1),"")</f>
        <v/>
      </c>
      <c r="P48" s="26" t="n"/>
      <c r="Q48" s="26" t="n"/>
      <c r="R48" s="26" t="n"/>
      <c r="S48" s="26" t="n"/>
      <c r="T48" s="26" t="n"/>
      <c r="U48" s="26" t="n"/>
      <c r="V48" s="26" t="n"/>
      <c r="W48" s="29" t="n"/>
      <c r="X48" s="26" t="n"/>
      <c r="Y48" s="29" t="n"/>
      <c r="Z48" s="29" t="n"/>
    </row>
    <row r="49" ht="20" customHeight="1">
      <c r="A49" s="24">
        <f>IF(A48="","",A48+1)</f>
        <v/>
      </c>
      <c r="B49" s="25">
        <f>IF(A49="","",CHOOSE(WEEKDAY(A49),"ראשון","שני","שלישי","רביעי","חמישי","שישי","שבת"))</f>
        <v/>
      </c>
      <c r="C49" s="30" t="n"/>
      <c r="D49" s="30" t="n"/>
      <c r="E49" s="30" t="n"/>
      <c r="F49" s="30" t="n"/>
      <c r="G49" s="30" t="n"/>
      <c r="H49" s="30" t="n"/>
      <c r="I49" s="30" t="n"/>
      <c r="J49" s="30" t="n"/>
      <c r="K49" s="30" t="n"/>
      <c r="L49" s="30" t="n"/>
      <c r="M49" s="31" t="n"/>
      <c r="N49" s="31" t="n"/>
      <c r="O49" s="28">
        <f>IF(AND(ISNUMBER(M49),ISNUMBER(N49)),ROUND(MOD(N49-M49,1)*24,1),"")</f>
        <v/>
      </c>
      <c r="P49" s="30" t="n"/>
      <c r="Q49" s="30" t="n"/>
      <c r="R49" s="30" t="n"/>
      <c r="S49" s="30" t="n"/>
      <c r="T49" s="30" t="n"/>
      <c r="U49" s="30" t="n"/>
      <c r="V49" s="30" t="n"/>
      <c r="W49" s="32" t="n"/>
      <c r="X49" s="30" t="n"/>
      <c r="Y49" s="32" t="n"/>
      <c r="Z49" s="32" t="n"/>
    </row>
    <row r="50" ht="20" customHeight="1">
      <c r="A50" s="24">
        <f>IF(A49="","",A49+1)</f>
        <v/>
      </c>
      <c r="B50" s="25">
        <f>IF(A50="","",CHOOSE(WEEKDAY(A50),"ראשון","שני","שלישי","רביעי","חמישי","שישי","שבת"))</f>
        <v/>
      </c>
      <c r="C50" s="26" t="n"/>
      <c r="D50" s="26" t="n"/>
      <c r="E50" s="26" t="n"/>
      <c r="F50" s="26" t="n"/>
      <c r="G50" s="26" t="n"/>
      <c r="H50" s="26" t="n"/>
      <c r="I50" s="26" t="n"/>
      <c r="J50" s="26" t="n"/>
      <c r="K50" s="26" t="n"/>
      <c r="L50" s="26" t="n"/>
      <c r="M50" s="27" t="n"/>
      <c r="N50" s="27" t="n"/>
      <c r="O50" s="28">
        <f>IF(AND(ISNUMBER(M50),ISNUMBER(N50)),ROUND(MOD(N50-M50,1)*24,1),"")</f>
        <v/>
      </c>
      <c r="P50" s="26" t="n"/>
      <c r="Q50" s="26" t="n"/>
      <c r="R50" s="26" t="n"/>
      <c r="S50" s="26" t="n"/>
      <c r="T50" s="26" t="n"/>
      <c r="U50" s="26" t="n"/>
      <c r="V50" s="26" t="n"/>
      <c r="W50" s="29" t="n"/>
      <c r="X50" s="26" t="n"/>
      <c r="Y50" s="29" t="n"/>
      <c r="Z50" s="29" t="n"/>
    </row>
    <row r="51" ht="20" customHeight="1">
      <c r="A51" s="24">
        <f>IF(A50="","",A50+1)</f>
        <v/>
      </c>
      <c r="B51" s="25">
        <f>IF(A51="","",CHOOSE(WEEKDAY(A51),"ראשון","שני","שלישי","רביעי","חמישי","שישי","שבת"))</f>
        <v/>
      </c>
      <c r="C51" s="30" t="n"/>
      <c r="D51" s="30" t="n"/>
      <c r="E51" s="30" t="n"/>
      <c r="F51" s="30" t="n"/>
      <c r="G51" s="30" t="n"/>
      <c r="H51" s="30" t="n"/>
      <c r="I51" s="30" t="n"/>
      <c r="J51" s="30" t="n"/>
      <c r="K51" s="30" t="n"/>
      <c r="L51" s="30" t="n"/>
      <c r="M51" s="31" t="n"/>
      <c r="N51" s="31" t="n"/>
      <c r="O51" s="28">
        <f>IF(AND(ISNUMBER(M51),ISNUMBER(N51)),ROUND(MOD(N51-M51,1)*24,1),"")</f>
        <v/>
      </c>
      <c r="P51" s="30" t="n"/>
      <c r="Q51" s="30" t="n"/>
      <c r="R51" s="30" t="n"/>
      <c r="S51" s="30" t="n"/>
      <c r="T51" s="30" t="n"/>
      <c r="U51" s="30" t="n"/>
      <c r="V51" s="30" t="n"/>
      <c r="W51" s="32" t="n"/>
      <c r="X51" s="30" t="n"/>
      <c r="Y51" s="32" t="n"/>
      <c r="Z51" s="32" t="n"/>
    </row>
    <row r="52" ht="20" customHeight="1">
      <c r="A52" s="24">
        <f>IF(A51="","",A51+1)</f>
        <v/>
      </c>
      <c r="B52" s="25">
        <f>IF(A52="","",CHOOSE(WEEKDAY(A52),"ראשון","שני","שלישי","רביעי","חמישי","שישי","שבת"))</f>
        <v/>
      </c>
      <c r="C52" s="26" t="n"/>
      <c r="D52" s="26" t="n"/>
      <c r="E52" s="26" t="n"/>
      <c r="F52" s="26" t="n"/>
      <c r="G52" s="26" t="n"/>
      <c r="H52" s="26" t="n"/>
      <c r="I52" s="26" t="n"/>
      <c r="J52" s="26" t="n"/>
      <c r="K52" s="26" t="n"/>
      <c r="L52" s="26" t="n"/>
      <c r="M52" s="27" t="n"/>
      <c r="N52" s="27" t="n"/>
      <c r="O52" s="28">
        <f>IF(AND(ISNUMBER(M52),ISNUMBER(N52)),ROUND(MOD(N52-M52,1)*24,1),"")</f>
        <v/>
      </c>
      <c r="P52" s="26" t="n"/>
      <c r="Q52" s="26" t="n"/>
      <c r="R52" s="26" t="n"/>
      <c r="S52" s="26" t="n"/>
      <c r="T52" s="26" t="n"/>
      <c r="U52" s="26" t="n"/>
      <c r="V52" s="26" t="n"/>
      <c r="W52" s="29" t="n"/>
      <c r="X52" s="26" t="n"/>
      <c r="Y52" s="29" t="n"/>
      <c r="Z52" s="29" t="n"/>
    </row>
    <row r="53" ht="20" customHeight="1">
      <c r="A53" s="24">
        <f>IF(A52="","",A52+1)</f>
        <v/>
      </c>
      <c r="B53" s="25">
        <f>IF(A53="","",CHOOSE(WEEKDAY(A53),"ראשון","שני","שלישי","רביעי","חמישי","שישי","שבת"))</f>
        <v/>
      </c>
      <c r="C53" s="30" t="n"/>
      <c r="D53" s="30" t="n"/>
      <c r="E53" s="30" t="n"/>
      <c r="F53" s="30" t="n"/>
      <c r="G53" s="30" t="n"/>
      <c r="H53" s="30" t="n"/>
      <c r="I53" s="30" t="n"/>
      <c r="J53" s="30" t="n"/>
      <c r="K53" s="30" t="n"/>
      <c r="L53" s="30" t="n"/>
      <c r="M53" s="31" t="n"/>
      <c r="N53" s="31" t="n"/>
      <c r="O53" s="28">
        <f>IF(AND(ISNUMBER(M53),ISNUMBER(N53)),ROUND(MOD(N53-M53,1)*24,1),"")</f>
        <v/>
      </c>
      <c r="P53" s="30" t="n"/>
      <c r="Q53" s="30" t="n"/>
      <c r="R53" s="30" t="n"/>
      <c r="S53" s="30" t="n"/>
      <c r="T53" s="30" t="n"/>
      <c r="U53" s="30" t="n"/>
      <c r="V53" s="30" t="n"/>
      <c r="W53" s="32" t="n"/>
      <c r="X53" s="30" t="n"/>
      <c r="Y53" s="32" t="n"/>
      <c r="Z53" s="32" t="n"/>
    </row>
    <row r="54" ht="20" customHeight="1">
      <c r="A54" s="24">
        <f>IF(A53="","",A53+1)</f>
        <v/>
      </c>
      <c r="B54" s="25">
        <f>IF(A54="","",CHOOSE(WEEKDAY(A54),"ראשון","שני","שלישי","רביעי","חמישי","שישי","שבת"))</f>
        <v/>
      </c>
      <c r="C54" s="26" t="n"/>
      <c r="D54" s="26" t="n"/>
      <c r="E54" s="26" t="n"/>
      <c r="F54" s="26" t="n"/>
      <c r="G54" s="26" t="n"/>
      <c r="H54" s="26" t="n"/>
      <c r="I54" s="26" t="n"/>
      <c r="J54" s="26" t="n"/>
      <c r="K54" s="26" t="n"/>
      <c r="L54" s="26" t="n"/>
      <c r="M54" s="27" t="n"/>
      <c r="N54" s="27" t="n"/>
      <c r="O54" s="28">
        <f>IF(AND(ISNUMBER(M54),ISNUMBER(N54)),ROUND(MOD(N54-M54,1)*24,1),"")</f>
        <v/>
      </c>
      <c r="P54" s="26" t="n"/>
      <c r="Q54" s="26" t="n"/>
      <c r="R54" s="26" t="n"/>
      <c r="S54" s="26" t="n"/>
      <c r="T54" s="26" t="n"/>
      <c r="U54" s="26" t="n"/>
      <c r="V54" s="26" t="n"/>
      <c r="W54" s="29" t="n"/>
      <c r="X54" s="26" t="n"/>
      <c r="Y54" s="29" t="n"/>
      <c r="Z54" s="29" t="n"/>
    </row>
    <row r="55" ht="20" customHeight="1">
      <c r="A55" s="24">
        <f>IF(A54="","",A54+1)</f>
        <v/>
      </c>
      <c r="B55" s="25">
        <f>IF(A55="","",CHOOSE(WEEKDAY(A55),"ראשון","שני","שלישי","רביעי","חמישי","שישי","שבת"))</f>
        <v/>
      </c>
      <c r="C55" s="30" t="n"/>
      <c r="D55" s="30" t="n"/>
      <c r="E55" s="30" t="n"/>
      <c r="F55" s="30" t="n"/>
      <c r="G55" s="30" t="n"/>
      <c r="H55" s="30" t="n"/>
      <c r="I55" s="30" t="n"/>
      <c r="J55" s="30" t="n"/>
      <c r="K55" s="30" t="n"/>
      <c r="L55" s="30" t="n"/>
      <c r="M55" s="31" t="n"/>
      <c r="N55" s="31" t="n"/>
      <c r="O55" s="28">
        <f>IF(AND(ISNUMBER(M55),ISNUMBER(N55)),ROUND(MOD(N55-M55,1)*24,1),"")</f>
        <v/>
      </c>
      <c r="P55" s="30" t="n"/>
      <c r="Q55" s="30" t="n"/>
      <c r="R55" s="30" t="n"/>
      <c r="S55" s="30" t="n"/>
      <c r="T55" s="30" t="n"/>
      <c r="U55" s="30" t="n"/>
      <c r="V55" s="30" t="n"/>
      <c r="W55" s="32" t="n"/>
      <c r="X55" s="30" t="n"/>
      <c r="Y55" s="32" t="n"/>
      <c r="Z55" s="32" t="n"/>
    </row>
    <row r="56" ht="20" customHeight="1">
      <c r="A56" s="24">
        <f>IF(A55="","",A55+1)</f>
        <v/>
      </c>
      <c r="B56" s="25">
        <f>IF(A56="","",CHOOSE(WEEKDAY(A56),"ראשון","שני","שלישי","רביעי","חמישי","שישי","שבת"))</f>
        <v/>
      </c>
      <c r="C56" s="26" t="n"/>
      <c r="D56" s="26" t="n"/>
      <c r="E56" s="26" t="n"/>
      <c r="F56" s="26" t="n"/>
      <c r="G56" s="26" t="n"/>
      <c r="H56" s="26" t="n"/>
      <c r="I56" s="26" t="n"/>
      <c r="J56" s="26" t="n"/>
      <c r="K56" s="26" t="n"/>
      <c r="L56" s="26" t="n"/>
      <c r="M56" s="27" t="n"/>
      <c r="N56" s="27" t="n"/>
      <c r="O56" s="28">
        <f>IF(AND(ISNUMBER(M56),ISNUMBER(N56)),ROUND(MOD(N56-M56,1)*24,1),"")</f>
        <v/>
      </c>
      <c r="P56" s="26" t="n"/>
      <c r="Q56" s="26" t="n"/>
      <c r="R56" s="26" t="n"/>
      <c r="S56" s="26" t="n"/>
      <c r="T56" s="26" t="n"/>
      <c r="U56" s="26" t="n"/>
      <c r="V56" s="26" t="n"/>
      <c r="W56" s="29" t="n"/>
      <c r="X56" s="26" t="n"/>
      <c r="Y56" s="29" t="n"/>
      <c r="Z56" s="29" t="n"/>
    </row>
    <row r="57" ht="20" customHeight="1">
      <c r="A57" s="24">
        <f>IF(A56="","",A56+1)</f>
        <v/>
      </c>
      <c r="B57" s="25">
        <f>IF(A57="","",CHOOSE(WEEKDAY(A57),"ראשון","שני","שלישי","רביעי","חמישי","שישי","שבת"))</f>
        <v/>
      </c>
      <c r="C57" s="30" t="n"/>
      <c r="D57" s="30" t="n"/>
      <c r="E57" s="30" t="n"/>
      <c r="F57" s="30" t="n"/>
      <c r="G57" s="30" t="n"/>
      <c r="H57" s="30" t="n"/>
      <c r="I57" s="30" t="n"/>
      <c r="J57" s="30" t="n"/>
      <c r="K57" s="30" t="n"/>
      <c r="L57" s="30" t="n"/>
      <c r="M57" s="31" t="n"/>
      <c r="N57" s="31" t="n"/>
      <c r="O57" s="28">
        <f>IF(AND(ISNUMBER(M57),ISNUMBER(N57)),ROUND(MOD(N57-M57,1)*24,1),"")</f>
        <v/>
      </c>
      <c r="P57" s="30" t="n"/>
      <c r="Q57" s="30" t="n"/>
      <c r="R57" s="30" t="n"/>
      <c r="S57" s="30" t="n"/>
      <c r="T57" s="30" t="n"/>
      <c r="U57" s="30" t="n"/>
      <c r="V57" s="30" t="n"/>
      <c r="W57" s="32" t="n"/>
      <c r="X57" s="30" t="n"/>
      <c r="Y57" s="32" t="n"/>
      <c r="Z57" s="32" t="n"/>
    </row>
    <row r="58" ht="20" customHeight="1">
      <c r="A58" s="24">
        <f>IF(A57="","",A57+1)</f>
        <v/>
      </c>
      <c r="B58" s="25">
        <f>IF(A58="","",CHOOSE(WEEKDAY(A58),"ראשון","שני","שלישי","רביעי","חמישי","שישי","שבת"))</f>
        <v/>
      </c>
      <c r="C58" s="26" t="n"/>
      <c r="D58" s="26" t="n"/>
      <c r="E58" s="26" t="n"/>
      <c r="F58" s="26" t="n"/>
      <c r="G58" s="26" t="n"/>
      <c r="H58" s="26" t="n"/>
      <c r="I58" s="26" t="n"/>
      <c r="J58" s="26" t="n"/>
      <c r="K58" s="26" t="n"/>
      <c r="L58" s="26" t="n"/>
      <c r="M58" s="27" t="n"/>
      <c r="N58" s="27" t="n"/>
      <c r="O58" s="28">
        <f>IF(AND(ISNUMBER(M58),ISNUMBER(N58)),ROUND(MOD(N58-M58,1)*24,1),"")</f>
        <v/>
      </c>
      <c r="P58" s="26" t="n"/>
      <c r="Q58" s="26" t="n"/>
      <c r="R58" s="26" t="n"/>
      <c r="S58" s="26" t="n"/>
      <c r="T58" s="26" t="n"/>
      <c r="U58" s="26" t="n"/>
      <c r="V58" s="26" t="n"/>
      <c r="W58" s="29" t="n"/>
      <c r="X58" s="26" t="n"/>
      <c r="Y58" s="29" t="n"/>
      <c r="Z58" s="29" t="n"/>
    </row>
    <row r="59" ht="20" customHeight="1">
      <c r="A59" s="24">
        <f>IF(A58="","",A58+1)</f>
        <v/>
      </c>
      <c r="B59" s="25">
        <f>IF(A59="","",CHOOSE(WEEKDAY(A59),"ראשון","שני","שלישי","רביעי","חמישי","שישי","שבת"))</f>
        <v/>
      </c>
      <c r="C59" s="30" t="n"/>
      <c r="D59" s="30" t="n"/>
      <c r="E59" s="30" t="n"/>
      <c r="F59" s="30" t="n"/>
      <c r="G59" s="30" t="n"/>
      <c r="H59" s="30" t="n"/>
      <c r="I59" s="30" t="n"/>
      <c r="J59" s="30" t="n"/>
      <c r="K59" s="30" t="n"/>
      <c r="L59" s="30" t="n"/>
      <c r="M59" s="31" t="n"/>
      <c r="N59" s="31" t="n"/>
      <c r="O59" s="28">
        <f>IF(AND(ISNUMBER(M59),ISNUMBER(N59)),ROUND(MOD(N59-M59,1)*24,1),"")</f>
        <v/>
      </c>
      <c r="P59" s="30" t="n"/>
      <c r="Q59" s="30" t="n"/>
      <c r="R59" s="30" t="n"/>
      <c r="S59" s="30" t="n"/>
      <c r="T59" s="30" t="n"/>
      <c r="U59" s="30" t="n"/>
      <c r="V59" s="30" t="n"/>
      <c r="W59" s="32" t="n"/>
      <c r="X59" s="30" t="n"/>
      <c r="Y59" s="32" t="n"/>
      <c r="Z59" s="32" t="n"/>
    </row>
    <row r="60" ht="20" customHeight="1">
      <c r="A60" s="24">
        <f>IF(A59="","",A59+1)</f>
        <v/>
      </c>
      <c r="B60" s="25">
        <f>IF(A60="","",CHOOSE(WEEKDAY(A60),"ראשון","שני","שלישי","רביעי","חמישי","שישי","שבת"))</f>
        <v/>
      </c>
      <c r="C60" s="26" t="n"/>
      <c r="D60" s="26" t="n"/>
      <c r="E60" s="26" t="n"/>
      <c r="F60" s="26" t="n"/>
      <c r="G60" s="26" t="n"/>
      <c r="H60" s="26" t="n"/>
      <c r="I60" s="26" t="n"/>
      <c r="J60" s="26" t="n"/>
      <c r="K60" s="26" t="n"/>
      <c r="L60" s="26" t="n"/>
      <c r="M60" s="27" t="n"/>
      <c r="N60" s="27" t="n"/>
      <c r="O60" s="28">
        <f>IF(AND(ISNUMBER(M60),ISNUMBER(N60)),ROUND(MOD(N60-M60,1)*24,1),"")</f>
        <v/>
      </c>
      <c r="P60" s="26" t="n"/>
      <c r="Q60" s="26" t="n"/>
      <c r="R60" s="26" t="n"/>
      <c r="S60" s="26" t="n"/>
      <c r="T60" s="26" t="n"/>
      <c r="U60" s="26" t="n"/>
      <c r="V60" s="26" t="n"/>
      <c r="W60" s="29" t="n"/>
      <c r="X60" s="26" t="n"/>
      <c r="Y60" s="29" t="n"/>
      <c r="Z60" s="29" t="n"/>
    </row>
    <row r="61" ht="20" customHeight="1">
      <c r="A61" s="24">
        <f>IF(A60="","",A60+1)</f>
        <v/>
      </c>
      <c r="B61" s="25">
        <f>IF(A61="","",CHOOSE(WEEKDAY(A61),"ראשון","שני","שלישי","רביעי","חמישי","שישי","שבת"))</f>
        <v/>
      </c>
      <c r="C61" s="30" t="n"/>
      <c r="D61" s="30" t="n"/>
      <c r="E61" s="30" t="n"/>
      <c r="F61" s="30" t="n"/>
      <c r="G61" s="30" t="n"/>
      <c r="H61" s="30" t="n"/>
      <c r="I61" s="30" t="n"/>
      <c r="J61" s="30" t="n"/>
      <c r="K61" s="30" t="n"/>
      <c r="L61" s="30" t="n"/>
      <c r="M61" s="31" t="n"/>
      <c r="N61" s="31" t="n"/>
      <c r="O61" s="28">
        <f>IF(AND(ISNUMBER(M61),ISNUMBER(N61)),ROUND(MOD(N61-M61,1)*24,1),"")</f>
        <v/>
      </c>
      <c r="P61" s="30" t="n"/>
      <c r="Q61" s="30" t="n"/>
      <c r="R61" s="30" t="n"/>
      <c r="S61" s="30" t="n"/>
      <c r="T61" s="30" t="n"/>
      <c r="U61" s="30" t="n"/>
      <c r="V61" s="30" t="n"/>
      <c r="W61" s="32" t="n"/>
      <c r="X61" s="30" t="n"/>
      <c r="Y61" s="32" t="n"/>
      <c r="Z61" s="32" t="n"/>
    </row>
    <row r="62" ht="20" customHeight="1">
      <c r="A62" s="24">
        <f>IF(A61="","",A61+1)</f>
        <v/>
      </c>
      <c r="B62" s="25">
        <f>IF(A62="","",CHOOSE(WEEKDAY(A62),"ראשון","שני","שלישי","רביעי","חמישי","שישי","שבת"))</f>
        <v/>
      </c>
      <c r="C62" s="26" t="n"/>
      <c r="D62" s="26" t="n"/>
      <c r="E62" s="26" t="n"/>
      <c r="F62" s="26" t="n"/>
      <c r="G62" s="26" t="n"/>
      <c r="H62" s="26" t="n"/>
      <c r="I62" s="26" t="n"/>
      <c r="J62" s="26" t="n"/>
      <c r="K62" s="26" t="n"/>
      <c r="L62" s="26" t="n"/>
      <c r="M62" s="27" t="n"/>
      <c r="N62" s="27" t="n"/>
      <c r="O62" s="28">
        <f>IF(AND(ISNUMBER(M62),ISNUMBER(N62)),ROUND(MOD(N62-M62,1)*24,1),"")</f>
        <v/>
      </c>
      <c r="P62" s="26" t="n"/>
      <c r="Q62" s="26" t="n"/>
      <c r="R62" s="26" t="n"/>
      <c r="S62" s="26" t="n"/>
      <c r="T62" s="26" t="n"/>
      <c r="U62" s="26" t="n"/>
      <c r="V62" s="26" t="n"/>
      <c r="W62" s="29" t="n"/>
      <c r="X62" s="26" t="n"/>
      <c r="Y62" s="29" t="n"/>
      <c r="Z62" s="29" t="n"/>
    </row>
    <row r="63" ht="20" customHeight="1">
      <c r="A63" s="24">
        <f>IF(A62="","",A62+1)</f>
        <v/>
      </c>
      <c r="B63" s="25">
        <f>IF(A63="","",CHOOSE(WEEKDAY(A63),"ראשון","שני","שלישי","רביעי","חמישי","שישי","שבת"))</f>
        <v/>
      </c>
      <c r="C63" s="30" t="n"/>
      <c r="D63" s="30" t="n"/>
      <c r="E63" s="30" t="n"/>
      <c r="F63" s="30" t="n"/>
      <c r="G63" s="30" t="n"/>
      <c r="H63" s="30" t="n"/>
      <c r="I63" s="30" t="n"/>
      <c r="J63" s="30" t="n"/>
      <c r="K63" s="30" t="n"/>
      <c r="L63" s="30" t="n"/>
      <c r="M63" s="31" t="n"/>
      <c r="N63" s="31" t="n"/>
      <c r="O63" s="28">
        <f>IF(AND(ISNUMBER(M63),ISNUMBER(N63)),ROUND(MOD(N63-M63,1)*24,1),"")</f>
        <v/>
      </c>
      <c r="P63" s="30" t="n"/>
      <c r="Q63" s="30" t="n"/>
      <c r="R63" s="30" t="n"/>
      <c r="S63" s="30" t="n"/>
      <c r="T63" s="30" t="n"/>
      <c r="U63" s="30" t="n"/>
      <c r="V63" s="30" t="n"/>
      <c r="W63" s="32" t="n"/>
      <c r="X63" s="30" t="n"/>
      <c r="Y63" s="32" t="n"/>
      <c r="Z63" s="32" t="n"/>
    </row>
    <row r="64" ht="20" customHeight="1">
      <c r="A64" s="24">
        <f>IF(A63="","",A63+1)</f>
        <v/>
      </c>
      <c r="B64" s="25">
        <f>IF(A64="","",CHOOSE(WEEKDAY(A64),"ראשון","שני","שלישי","רביעי","חמישי","שישי","שבת"))</f>
        <v/>
      </c>
      <c r="C64" s="26" t="n"/>
      <c r="D64" s="26" t="n"/>
      <c r="E64" s="26" t="n"/>
      <c r="F64" s="26" t="n"/>
      <c r="G64" s="26" t="n"/>
      <c r="H64" s="26" t="n"/>
      <c r="I64" s="26" t="n"/>
      <c r="J64" s="26" t="n"/>
      <c r="K64" s="26" t="n"/>
      <c r="L64" s="26" t="n"/>
      <c r="M64" s="27" t="n"/>
      <c r="N64" s="27" t="n"/>
      <c r="O64" s="28">
        <f>IF(AND(ISNUMBER(M64),ISNUMBER(N64)),ROUND(MOD(N64-M64,1)*24,1),"")</f>
        <v/>
      </c>
      <c r="P64" s="26" t="n"/>
      <c r="Q64" s="26" t="n"/>
      <c r="R64" s="26" t="n"/>
      <c r="S64" s="26" t="n"/>
      <c r="T64" s="26" t="n"/>
      <c r="U64" s="26" t="n"/>
      <c r="V64" s="26" t="n"/>
      <c r="W64" s="29" t="n"/>
      <c r="X64" s="26" t="n"/>
      <c r="Y64" s="29" t="n"/>
      <c r="Z64" s="29" t="n"/>
    </row>
    <row r="65" ht="20" customHeight="1">
      <c r="A65" s="24">
        <f>IF(A64="","",A64+1)</f>
        <v/>
      </c>
      <c r="B65" s="25">
        <f>IF(A65="","",CHOOSE(WEEKDAY(A65),"ראשון","שני","שלישי","רביעי","חמישי","שישי","שבת"))</f>
        <v/>
      </c>
      <c r="C65" s="30" t="n"/>
      <c r="D65" s="30" t="n"/>
      <c r="E65" s="30" t="n"/>
      <c r="F65" s="30" t="n"/>
      <c r="G65" s="30" t="n"/>
      <c r="H65" s="30" t="n"/>
      <c r="I65" s="30" t="n"/>
      <c r="J65" s="30" t="n"/>
      <c r="K65" s="30" t="n"/>
      <c r="L65" s="30" t="n"/>
      <c r="M65" s="31" t="n"/>
      <c r="N65" s="31" t="n"/>
      <c r="O65" s="28">
        <f>IF(AND(ISNUMBER(M65),ISNUMBER(N65)),ROUND(MOD(N65-M65,1)*24,1),"")</f>
        <v/>
      </c>
      <c r="P65" s="30" t="n"/>
      <c r="Q65" s="30" t="n"/>
      <c r="R65" s="30" t="n"/>
      <c r="S65" s="30" t="n"/>
      <c r="T65" s="30" t="n"/>
      <c r="U65" s="30" t="n"/>
      <c r="V65" s="30" t="n"/>
      <c r="W65" s="32" t="n"/>
      <c r="X65" s="30" t="n"/>
      <c r="Y65" s="32" t="n"/>
      <c r="Z65" s="32" t="n"/>
    </row>
    <row r="66" ht="20" customHeight="1">
      <c r="A66" s="24">
        <f>IF(A65="","",A65+1)</f>
        <v/>
      </c>
      <c r="B66" s="25">
        <f>IF(A66="","",CHOOSE(WEEKDAY(A66),"ראשון","שני","שלישי","רביעי","חמישי","שישי","שבת"))</f>
        <v/>
      </c>
      <c r="C66" s="26" t="n"/>
      <c r="D66" s="26" t="n"/>
      <c r="E66" s="26" t="n"/>
      <c r="F66" s="26" t="n"/>
      <c r="G66" s="26" t="n"/>
      <c r="H66" s="26" t="n"/>
      <c r="I66" s="26" t="n"/>
      <c r="J66" s="26" t="n"/>
      <c r="K66" s="26" t="n"/>
      <c r="L66" s="26" t="n"/>
      <c r="M66" s="27" t="n"/>
      <c r="N66" s="27" t="n"/>
      <c r="O66" s="28">
        <f>IF(AND(ISNUMBER(M66),ISNUMBER(N66)),ROUND(MOD(N66-M66,1)*24,1),"")</f>
        <v/>
      </c>
      <c r="P66" s="26" t="n"/>
      <c r="Q66" s="26" t="n"/>
      <c r="R66" s="26" t="n"/>
      <c r="S66" s="26" t="n"/>
      <c r="T66" s="26" t="n"/>
      <c r="U66" s="26" t="n"/>
      <c r="V66" s="26" t="n"/>
      <c r="W66" s="29" t="n"/>
      <c r="X66" s="26" t="n"/>
      <c r="Y66" s="29" t="n"/>
      <c r="Z66" s="29" t="n"/>
    </row>
    <row r="67" ht="20" customHeight="1">
      <c r="A67" s="24">
        <f>IF(A66="","",A66+1)</f>
        <v/>
      </c>
      <c r="B67" s="25">
        <f>IF(A67="","",CHOOSE(WEEKDAY(A67),"ראשון","שני","שלישי","רביעי","חמישי","שישי","שבת"))</f>
        <v/>
      </c>
      <c r="C67" s="30" t="n"/>
      <c r="D67" s="30" t="n"/>
      <c r="E67" s="30" t="n"/>
      <c r="F67" s="30" t="n"/>
      <c r="G67" s="30" t="n"/>
      <c r="H67" s="30" t="n"/>
      <c r="I67" s="30" t="n"/>
      <c r="J67" s="30" t="n"/>
      <c r="K67" s="30" t="n"/>
      <c r="L67" s="30" t="n"/>
      <c r="M67" s="31" t="n"/>
      <c r="N67" s="31" t="n"/>
      <c r="O67" s="28">
        <f>IF(AND(ISNUMBER(M67),ISNUMBER(N67)),ROUND(MOD(N67-M67,1)*24,1),"")</f>
        <v/>
      </c>
      <c r="P67" s="30" t="n"/>
      <c r="Q67" s="30" t="n"/>
      <c r="R67" s="30" t="n"/>
      <c r="S67" s="30" t="n"/>
      <c r="T67" s="30" t="n"/>
      <c r="U67" s="30" t="n"/>
      <c r="V67" s="30" t="n"/>
      <c r="W67" s="32" t="n"/>
      <c r="X67" s="30" t="n"/>
      <c r="Y67" s="32" t="n"/>
      <c r="Z67" s="32" t="n"/>
    </row>
    <row r="68" ht="20" customHeight="1">
      <c r="A68" s="24">
        <f>IF(A67="","",A67+1)</f>
        <v/>
      </c>
      <c r="B68" s="25">
        <f>IF(A68="","",CHOOSE(WEEKDAY(A68),"ראשון","שני","שלישי","רביעי","חמישי","שישי","שבת"))</f>
        <v/>
      </c>
      <c r="C68" s="26" t="n"/>
      <c r="D68" s="26" t="n"/>
      <c r="E68" s="26" t="n"/>
      <c r="F68" s="26" t="n"/>
      <c r="G68" s="26" t="n"/>
      <c r="H68" s="26" t="n"/>
      <c r="I68" s="26" t="n"/>
      <c r="J68" s="26" t="n"/>
      <c r="K68" s="26" t="n"/>
      <c r="L68" s="26" t="n"/>
      <c r="M68" s="27" t="n"/>
      <c r="N68" s="27" t="n"/>
      <c r="O68" s="28">
        <f>IF(AND(ISNUMBER(M68),ISNUMBER(N68)),ROUND(MOD(N68-M68,1)*24,1),"")</f>
        <v/>
      </c>
      <c r="P68" s="26" t="n"/>
      <c r="Q68" s="26" t="n"/>
      <c r="R68" s="26" t="n"/>
      <c r="S68" s="26" t="n"/>
      <c r="T68" s="26" t="n"/>
      <c r="U68" s="26" t="n"/>
      <c r="V68" s="26" t="n"/>
      <c r="W68" s="29" t="n"/>
      <c r="X68" s="26" t="n"/>
      <c r="Y68" s="29" t="n"/>
      <c r="Z68" s="29" t="n"/>
    </row>
    <row r="69" ht="20" customHeight="1">
      <c r="A69" s="24">
        <f>IF(A68="","",A68+1)</f>
        <v/>
      </c>
      <c r="B69" s="25">
        <f>IF(A69="","",CHOOSE(WEEKDAY(A69),"ראשון","שני","שלישי","רביעי","חמישי","שישי","שבת"))</f>
        <v/>
      </c>
      <c r="C69" s="30" t="n"/>
      <c r="D69" s="30" t="n"/>
      <c r="E69" s="30" t="n"/>
      <c r="F69" s="30" t="n"/>
      <c r="G69" s="30" t="n"/>
      <c r="H69" s="30" t="n"/>
      <c r="I69" s="30" t="n"/>
      <c r="J69" s="30" t="n"/>
      <c r="K69" s="30" t="n"/>
      <c r="L69" s="30" t="n"/>
      <c r="M69" s="31" t="n"/>
      <c r="N69" s="31" t="n"/>
      <c r="O69" s="28">
        <f>IF(AND(ISNUMBER(M69),ISNUMBER(N69)),ROUND(MOD(N69-M69,1)*24,1),"")</f>
        <v/>
      </c>
      <c r="P69" s="30" t="n"/>
      <c r="Q69" s="30" t="n"/>
      <c r="R69" s="30" t="n"/>
      <c r="S69" s="30" t="n"/>
      <c r="T69" s="30" t="n"/>
      <c r="U69" s="30" t="n"/>
      <c r="V69" s="30" t="n"/>
      <c r="W69" s="32" t="n"/>
      <c r="X69" s="30" t="n"/>
      <c r="Y69" s="32" t="n"/>
      <c r="Z69" s="32" t="n"/>
    </row>
    <row r="70" ht="20" customHeight="1">
      <c r="A70" s="24">
        <f>IF(A69="","",A69+1)</f>
        <v/>
      </c>
      <c r="B70" s="25">
        <f>IF(A70="","",CHOOSE(WEEKDAY(A70),"ראשון","שני","שלישי","רביעי","חמישי","שישי","שבת"))</f>
        <v/>
      </c>
      <c r="C70" s="26" t="n"/>
      <c r="D70" s="26" t="n"/>
      <c r="E70" s="26" t="n"/>
      <c r="F70" s="26" t="n"/>
      <c r="G70" s="26" t="n"/>
      <c r="H70" s="26" t="n"/>
      <c r="I70" s="26" t="n"/>
      <c r="J70" s="26" t="n"/>
      <c r="K70" s="26" t="n"/>
      <c r="L70" s="26" t="n"/>
      <c r="M70" s="27" t="n"/>
      <c r="N70" s="27" t="n"/>
      <c r="O70" s="28">
        <f>IF(AND(ISNUMBER(M70),ISNUMBER(N70)),ROUND(MOD(N70-M70,1)*24,1),"")</f>
        <v/>
      </c>
      <c r="P70" s="26" t="n"/>
      <c r="Q70" s="26" t="n"/>
      <c r="R70" s="26" t="n"/>
      <c r="S70" s="26" t="n"/>
      <c r="T70" s="26" t="n"/>
      <c r="U70" s="26" t="n"/>
      <c r="V70" s="26" t="n"/>
      <c r="W70" s="29" t="n"/>
      <c r="X70" s="26" t="n"/>
      <c r="Y70" s="29" t="n"/>
      <c r="Z70" s="29" t="n"/>
    </row>
    <row r="71" ht="20" customHeight="1">
      <c r="A71" s="24">
        <f>IF(A70="","",A70+1)</f>
        <v/>
      </c>
      <c r="B71" s="25">
        <f>IF(A71="","",CHOOSE(WEEKDAY(A71),"ראשון","שני","שלישי","רביעי","חמישי","שישי","שבת"))</f>
        <v/>
      </c>
      <c r="C71" s="30" t="n"/>
      <c r="D71" s="30" t="n"/>
      <c r="E71" s="30" t="n"/>
      <c r="F71" s="30" t="n"/>
      <c r="G71" s="30" t="n"/>
      <c r="H71" s="30" t="n"/>
      <c r="I71" s="30" t="n"/>
      <c r="J71" s="30" t="n"/>
      <c r="K71" s="30" t="n"/>
      <c r="L71" s="30" t="n"/>
      <c r="M71" s="31" t="n"/>
      <c r="N71" s="31" t="n"/>
      <c r="O71" s="28">
        <f>IF(AND(ISNUMBER(M71),ISNUMBER(N71)),ROUND(MOD(N71-M71,1)*24,1),"")</f>
        <v/>
      </c>
      <c r="P71" s="30" t="n"/>
      <c r="Q71" s="30" t="n"/>
      <c r="R71" s="30" t="n"/>
      <c r="S71" s="30" t="n"/>
      <c r="T71" s="30" t="n"/>
      <c r="U71" s="30" t="n"/>
      <c r="V71" s="30" t="n"/>
      <c r="W71" s="32" t="n"/>
      <c r="X71" s="30" t="n"/>
      <c r="Y71" s="32" t="n"/>
      <c r="Z71" s="32" t="n"/>
    </row>
    <row r="72" ht="20" customHeight="1">
      <c r="A72" s="24">
        <f>IF(A71="","",A71+1)</f>
        <v/>
      </c>
      <c r="B72" s="25">
        <f>IF(A72="","",CHOOSE(WEEKDAY(A72),"ראשון","שני","שלישי","רביעי","חמישי","שישי","שבת"))</f>
        <v/>
      </c>
      <c r="C72" s="26" t="n"/>
      <c r="D72" s="26" t="n"/>
      <c r="E72" s="26" t="n"/>
      <c r="F72" s="26" t="n"/>
      <c r="G72" s="26" t="n"/>
      <c r="H72" s="26" t="n"/>
      <c r="I72" s="26" t="n"/>
      <c r="J72" s="26" t="n"/>
      <c r="K72" s="26" t="n"/>
      <c r="L72" s="26" t="n"/>
      <c r="M72" s="27" t="n"/>
      <c r="N72" s="27" t="n"/>
      <c r="O72" s="28">
        <f>IF(AND(ISNUMBER(M72),ISNUMBER(N72)),ROUND(MOD(N72-M72,1)*24,1),"")</f>
        <v/>
      </c>
      <c r="P72" s="26" t="n"/>
      <c r="Q72" s="26" t="n"/>
      <c r="R72" s="26" t="n"/>
      <c r="S72" s="26" t="n"/>
      <c r="T72" s="26" t="n"/>
      <c r="U72" s="26" t="n"/>
      <c r="V72" s="26" t="n"/>
      <c r="W72" s="29" t="n"/>
      <c r="X72" s="26" t="n"/>
      <c r="Y72" s="29" t="n"/>
      <c r="Z72" s="29" t="n"/>
    </row>
    <row r="73" ht="20" customHeight="1">
      <c r="A73" s="24">
        <f>IF(A72="","",A72+1)</f>
        <v/>
      </c>
      <c r="B73" s="25">
        <f>IF(A73="","",CHOOSE(WEEKDAY(A73),"ראשון","שני","שלישי","רביעי","חמישי","שישי","שבת"))</f>
        <v/>
      </c>
      <c r="C73" s="30" t="n"/>
      <c r="D73" s="30" t="n"/>
      <c r="E73" s="30" t="n"/>
      <c r="F73" s="30" t="n"/>
      <c r="G73" s="30" t="n"/>
      <c r="H73" s="30" t="n"/>
      <c r="I73" s="30" t="n"/>
      <c r="J73" s="30" t="n"/>
      <c r="K73" s="30" t="n"/>
      <c r="L73" s="30" t="n"/>
      <c r="M73" s="31" t="n"/>
      <c r="N73" s="31" t="n"/>
      <c r="O73" s="28">
        <f>IF(AND(ISNUMBER(M73),ISNUMBER(N73)),ROUND(MOD(N73-M73,1)*24,1),"")</f>
        <v/>
      </c>
      <c r="P73" s="30" t="n"/>
      <c r="Q73" s="30" t="n"/>
      <c r="R73" s="30" t="n"/>
      <c r="S73" s="30" t="n"/>
      <c r="T73" s="30" t="n"/>
      <c r="U73" s="30" t="n"/>
      <c r="V73" s="30" t="n"/>
      <c r="W73" s="32" t="n"/>
      <c r="X73" s="30" t="n"/>
      <c r="Y73" s="32" t="n"/>
      <c r="Z73" s="32" t="n"/>
    </row>
    <row r="74" ht="20" customHeight="1">
      <c r="A74" s="24">
        <f>IF(A73="","",A73+1)</f>
        <v/>
      </c>
      <c r="B74" s="25">
        <f>IF(A74="","",CHOOSE(WEEKDAY(A74),"ראשון","שני","שלישי","רביעי","חמישי","שישי","שבת"))</f>
        <v/>
      </c>
      <c r="C74" s="26" t="n"/>
      <c r="D74" s="26" t="n"/>
      <c r="E74" s="26" t="n"/>
      <c r="F74" s="26" t="n"/>
      <c r="G74" s="26" t="n"/>
      <c r="H74" s="26" t="n"/>
      <c r="I74" s="26" t="n"/>
      <c r="J74" s="26" t="n"/>
      <c r="K74" s="26" t="n"/>
      <c r="L74" s="26" t="n"/>
      <c r="M74" s="27" t="n"/>
      <c r="N74" s="27" t="n"/>
      <c r="O74" s="28">
        <f>IF(AND(ISNUMBER(M74),ISNUMBER(N74)),ROUND(MOD(N74-M74,1)*24,1),"")</f>
        <v/>
      </c>
      <c r="P74" s="26" t="n"/>
      <c r="Q74" s="26" t="n"/>
      <c r="R74" s="26" t="n"/>
      <c r="S74" s="26" t="n"/>
      <c r="T74" s="26" t="n"/>
      <c r="U74" s="26" t="n"/>
      <c r="V74" s="26" t="n"/>
      <c r="W74" s="29" t="n"/>
      <c r="X74" s="26" t="n"/>
      <c r="Y74" s="29" t="n"/>
      <c r="Z74" s="29" t="n"/>
    </row>
    <row r="75" ht="20" customHeight="1">
      <c r="A75" s="24">
        <f>IF(A74="","",A74+1)</f>
        <v/>
      </c>
      <c r="B75" s="25">
        <f>IF(A75="","",CHOOSE(WEEKDAY(A75),"ראשון","שני","שלישי","רביעי","חמישי","שישי","שבת"))</f>
        <v/>
      </c>
      <c r="C75" s="30" t="n"/>
      <c r="D75" s="30" t="n"/>
      <c r="E75" s="30" t="n"/>
      <c r="F75" s="30" t="n"/>
      <c r="G75" s="30" t="n"/>
      <c r="H75" s="30" t="n"/>
      <c r="I75" s="30" t="n"/>
      <c r="J75" s="30" t="n"/>
      <c r="K75" s="30" t="n"/>
      <c r="L75" s="30" t="n"/>
      <c r="M75" s="31" t="n"/>
      <c r="N75" s="31" t="n"/>
      <c r="O75" s="28">
        <f>IF(AND(ISNUMBER(M75),ISNUMBER(N75)),ROUND(MOD(N75-M75,1)*24,1),"")</f>
        <v/>
      </c>
      <c r="P75" s="30" t="n"/>
      <c r="Q75" s="30" t="n"/>
      <c r="R75" s="30" t="n"/>
      <c r="S75" s="30" t="n"/>
      <c r="T75" s="30" t="n"/>
      <c r="U75" s="30" t="n"/>
      <c r="V75" s="30" t="n"/>
      <c r="W75" s="32" t="n"/>
      <c r="X75" s="30" t="n"/>
      <c r="Y75" s="32" t="n"/>
      <c r="Z75" s="32" t="n"/>
    </row>
    <row r="76" ht="20" customHeight="1">
      <c r="A76" s="24">
        <f>IF(A75="","",A75+1)</f>
        <v/>
      </c>
      <c r="B76" s="25">
        <f>IF(A76="","",CHOOSE(WEEKDAY(A76),"ראשון","שני","שלישי","רביעי","חמישי","שישי","שבת"))</f>
        <v/>
      </c>
      <c r="C76" s="26" t="n"/>
      <c r="D76" s="26" t="n"/>
      <c r="E76" s="26" t="n"/>
      <c r="F76" s="26" t="n"/>
      <c r="G76" s="26" t="n"/>
      <c r="H76" s="26" t="n"/>
      <c r="I76" s="26" t="n"/>
      <c r="J76" s="26" t="n"/>
      <c r="K76" s="26" t="n"/>
      <c r="L76" s="26" t="n"/>
      <c r="M76" s="27" t="n"/>
      <c r="N76" s="27" t="n"/>
      <c r="O76" s="28">
        <f>IF(AND(ISNUMBER(M76),ISNUMBER(N76)),ROUND(MOD(N76-M76,1)*24,1),"")</f>
        <v/>
      </c>
      <c r="P76" s="26" t="n"/>
      <c r="Q76" s="26" t="n"/>
      <c r="R76" s="26" t="n"/>
      <c r="S76" s="26" t="n"/>
      <c r="T76" s="26" t="n"/>
      <c r="U76" s="26" t="n"/>
      <c r="V76" s="26" t="n"/>
      <c r="W76" s="29" t="n"/>
      <c r="X76" s="26" t="n"/>
      <c r="Y76" s="29" t="n"/>
      <c r="Z76" s="29" t="n"/>
    </row>
    <row r="77" ht="20" customHeight="1">
      <c r="A77" s="24">
        <f>IF(A76="","",A76+1)</f>
        <v/>
      </c>
      <c r="B77" s="25">
        <f>IF(A77="","",CHOOSE(WEEKDAY(A77),"ראשון","שני","שלישי","רביעי","חמישי","שישי","שבת"))</f>
        <v/>
      </c>
      <c r="C77" s="30" t="n"/>
      <c r="D77" s="30" t="n"/>
      <c r="E77" s="30" t="n"/>
      <c r="F77" s="30" t="n"/>
      <c r="G77" s="30" t="n"/>
      <c r="H77" s="30" t="n"/>
      <c r="I77" s="30" t="n"/>
      <c r="J77" s="30" t="n"/>
      <c r="K77" s="30" t="n"/>
      <c r="L77" s="30" t="n"/>
      <c r="M77" s="31" t="n"/>
      <c r="N77" s="31" t="n"/>
      <c r="O77" s="28">
        <f>IF(AND(ISNUMBER(M77),ISNUMBER(N77)),ROUND(MOD(N77-M77,1)*24,1),"")</f>
        <v/>
      </c>
      <c r="P77" s="30" t="n"/>
      <c r="Q77" s="30" t="n"/>
      <c r="R77" s="30" t="n"/>
      <c r="S77" s="30" t="n"/>
      <c r="T77" s="30" t="n"/>
      <c r="U77" s="30" t="n"/>
      <c r="V77" s="30" t="n"/>
      <c r="W77" s="32" t="n"/>
      <c r="X77" s="30" t="n"/>
      <c r="Y77" s="32" t="n"/>
      <c r="Z77" s="32" t="n"/>
    </row>
    <row r="78" ht="20" customHeight="1">
      <c r="A78" s="24">
        <f>IF(A77="","",A77+1)</f>
        <v/>
      </c>
      <c r="B78" s="25">
        <f>IF(A78="","",CHOOSE(WEEKDAY(A78),"ראשון","שני","שלישי","רביעי","חמישי","שישי","שבת"))</f>
        <v/>
      </c>
      <c r="C78" s="26" t="n"/>
      <c r="D78" s="26" t="n"/>
      <c r="E78" s="26" t="n"/>
      <c r="F78" s="26" t="n"/>
      <c r="G78" s="26" t="n"/>
      <c r="H78" s="26" t="n"/>
      <c r="I78" s="26" t="n"/>
      <c r="J78" s="26" t="n"/>
      <c r="K78" s="26" t="n"/>
      <c r="L78" s="26" t="n"/>
      <c r="M78" s="27" t="n"/>
      <c r="N78" s="27" t="n"/>
      <c r="O78" s="28">
        <f>IF(AND(ISNUMBER(M78),ISNUMBER(N78)),ROUND(MOD(N78-M78,1)*24,1),"")</f>
        <v/>
      </c>
      <c r="P78" s="26" t="n"/>
      <c r="Q78" s="26" t="n"/>
      <c r="R78" s="26" t="n"/>
      <c r="S78" s="26" t="n"/>
      <c r="T78" s="26" t="n"/>
      <c r="U78" s="26" t="n"/>
      <c r="V78" s="26" t="n"/>
      <c r="W78" s="29" t="n"/>
      <c r="X78" s="26" t="n"/>
      <c r="Y78" s="29" t="n"/>
      <c r="Z78" s="29" t="n"/>
    </row>
    <row r="79" ht="20" customHeight="1">
      <c r="A79" s="24">
        <f>IF(A78="","",A78+1)</f>
        <v/>
      </c>
      <c r="B79" s="25">
        <f>IF(A79="","",CHOOSE(WEEKDAY(A79),"ראשון","שני","שלישי","רביעי","חמישי","שישי","שבת"))</f>
        <v/>
      </c>
      <c r="C79" s="30" t="n"/>
      <c r="D79" s="30" t="n"/>
      <c r="E79" s="30" t="n"/>
      <c r="F79" s="30" t="n"/>
      <c r="G79" s="30" t="n"/>
      <c r="H79" s="30" t="n"/>
      <c r="I79" s="30" t="n"/>
      <c r="J79" s="30" t="n"/>
      <c r="K79" s="30" t="n"/>
      <c r="L79" s="30" t="n"/>
      <c r="M79" s="31" t="n"/>
      <c r="N79" s="31" t="n"/>
      <c r="O79" s="28">
        <f>IF(AND(ISNUMBER(M79),ISNUMBER(N79)),ROUND(MOD(N79-M79,1)*24,1),"")</f>
        <v/>
      </c>
      <c r="P79" s="30" t="n"/>
      <c r="Q79" s="30" t="n"/>
      <c r="R79" s="30" t="n"/>
      <c r="S79" s="30" t="n"/>
      <c r="T79" s="30" t="n"/>
      <c r="U79" s="30" t="n"/>
      <c r="V79" s="30" t="n"/>
      <c r="W79" s="32" t="n"/>
      <c r="X79" s="30" t="n"/>
      <c r="Y79" s="32" t="n"/>
      <c r="Z79" s="32" t="n"/>
    </row>
    <row r="80" ht="20" customHeight="1">
      <c r="A80" s="24">
        <f>IF(A79="","",A79+1)</f>
        <v/>
      </c>
      <c r="B80" s="25">
        <f>IF(A80="","",CHOOSE(WEEKDAY(A80),"ראשון","שני","שלישי","רביעי","חמישי","שישי","שבת"))</f>
        <v/>
      </c>
      <c r="C80" s="26" t="n"/>
      <c r="D80" s="26" t="n"/>
      <c r="E80" s="26" t="n"/>
      <c r="F80" s="26" t="n"/>
      <c r="G80" s="26" t="n"/>
      <c r="H80" s="26" t="n"/>
      <c r="I80" s="26" t="n"/>
      <c r="J80" s="26" t="n"/>
      <c r="K80" s="26" t="n"/>
      <c r="L80" s="26" t="n"/>
      <c r="M80" s="27" t="n"/>
      <c r="N80" s="27" t="n"/>
      <c r="O80" s="28">
        <f>IF(AND(ISNUMBER(M80),ISNUMBER(N80)),ROUND(MOD(N80-M80,1)*24,1),"")</f>
        <v/>
      </c>
      <c r="P80" s="26" t="n"/>
      <c r="Q80" s="26" t="n"/>
      <c r="R80" s="26" t="n"/>
      <c r="S80" s="26" t="n"/>
      <c r="T80" s="26" t="n"/>
      <c r="U80" s="26" t="n"/>
      <c r="V80" s="26" t="n"/>
      <c r="W80" s="29" t="n"/>
      <c r="X80" s="26" t="n"/>
      <c r="Y80" s="29" t="n"/>
      <c r="Z80" s="29" t="n"/>
    </row>
    <row r="81" ht="20" customHeight="1">
      <c r="A81" s="24">
        <f>IF(A80="","",A80+1)</f>
        <v/>
      </c>
      <c r="B81" s="25">
        <f>IF(A81="","",CHOOSE(WEEKDAY(A81),"ראשון","שני","שלישי","רביעי","חמישי","שישי","שבת"))</f>
        <v/>
      </c>
      <c r="C81" s="30" t="n"/>
      <c r="D81" s="30" t="n"/>
      <c r="E81" s="30" t="n"/>
      <c r="F81" s="30" t="n"/>
      <c r="G81" s="30" t="n"/>
      <c r="H81" s="30" t="n"/>
      <c r="I81" s="30" t="n"/>
      <c r="J81" s="30" t="n"/>
      <c r="K81" s="30" t="n"/>
      <c r="L81" s="30" t="n"/>
      <c r="M81" s="31" t="n"/>
      <c r="N81" s="31" t="n"/>
      <c r="O81" s="28">
        <f>IF(AND(ISNUMBER(M81),ISNUMBER(N81)),ROUND(MOD(N81-M81,1)*24,1),"")</f>
        <v/>
      </c>
      <c r="P81" s="30" t="n"/>
      <c r="Q81" s="30" t="n"/>
      <c r="R81" s="30" t="n"/>
      <c r="S81" s="30" t="n"/>
      <c r="T81" s="30" t="n"/>
      <c r="U81" s="30" t="n"/>
      <c r="V81" s="30" t="n"/>
      <c r="W81" s="32" t="n"/>
      <c r="X81" s="30" t="n"/>
      <c r="Y81" s="32" t="n"/>
      <c r="Z81" s="32" t="n"/>
    </row>
    <row r="82" ht="20" customHeight="1">
      <c r="A82" s="24">
        <f>IF(A81="","",A81+1)</f>
        <v/>
      </c>
      <c r="B82" s="25">
        <f>IF(A82="","",CHOOSE(WEEKDAY(A82),"ראשון","שני","שלישי","רביעי","חמישי","שישי","שבת"))</f>
        <v/>
      </c>
      <c r="C82" s="26" t="n"/>
      <c r="D82" s="26" t="n"/>
      <c r="E82" s="26" t="n"/>
      <c r="F82" s="26" t="n"/>
      <c r="G82" s="26" t="n"/>
      <c r="H82" s="26" t="n"/>
      <c r="I82" s="26" t="n"/>
      <c r="J82" s="26" t="n"/>
      <c r="K82" s="26" t="n"/>
      <c r="L82" s="26" t="n"/>
      <c r="M82" s="27" t="n"/>
      <c r="N82" s="27" t="n"/>
      <c r="O82" s="28">
        <f>IF(AND(ISNUMBER(M82),ISNUMBER(N82)),ROUND(MOD(N82-M82,1)*24,1),"")</f>
        <v/>
      </c>
      <c r="P82" s="26" t="n"/>
      <c r="Q82" s="26" t="n"/>
      <c r="R82" s="26" t="n"/>
      <c r="S82" s="26" t="n"/>
      <c r="T82" s="26" t="n"/>
      <c r="U82" s="26" t="n"/>
      <c r="V82" s="26" t="n"/>
      <c r="W82" s="29" t="n"/>
      <c r="X82" s="26" t="n"/>
      <c r="Y82" s="29" t="n"/>
      <c r="Z82" s="29" t="n"/>
    </row>
    <row r="83" ht="20" customHeight="1">
      <c r="A83" s="24">
        <f>IF(A82="","",A82+1)</f>
        <v/>
      </c>
      <c r="B83" s="25">
        <f>IF(A83="","",CHOOSE(WEEKDAY(A83),"ראשון","שני","שלישי","רביעי","חמישי","שישי","שבת"))</f>
        <v/>
      </c>
      <c r="C83" s="30" t="n"/>
      <c r="D83" s="30" t="n"/>
      <c r="E83" s="30" t="n"/>
      <c r="F83" s="30" t="n"/>
      <c r="G83" s="30" t="n"/>
      <c r="H83" s="30" t="n"/>
      <c r="I83" s="30" t="n"/>
      <c r="J83" s="30" t="n"/>
      <c r="K83" s="30" t="n"/>
      <c r="L83" s="30" t="n"/>
      <c r="M83" s="31" t="n"/>
      <c r="N83" s="31" t="n"/>
      <c r="O83" s="28">
        <f>IF(AND(ISNUMBER(M83),ISNUMBER(N83)),ROUND(MOD(N83-M83,1)*24,1),"")</f>
        <v/>
      </c>
      <c r="P83" s="30" t="n"/>
      <c r="Q83" s="30" t="n"/>
      <c r="R83" s="30" t="n"/>
      <c r="S83" s="30" t="n"/>
      <c r="T83" s="30" t="n"/>
      <c r="U83" s="30" t="n"/>
      <c r="V83" s="30" t="n"/>
      <c r="W83" s="32" t="n"/>
      <c r="X83" s="30" t="n"/>
      <c r="Y83" s="32" t="n"/>
      <c r="Z83" s="32" t="n"/>
    </row>
    <row r="84" ht="20" customHeight="1">
      <c r="A84" s="24">
        <f>IF(A83="","",A83+1)</f>
        <v/>
      </c>
      <c r="B84" s="25">
        <f>IF(A84="","",CHOOSE(WEEKDAY(A84),"ראשון","שני","שלישי","רביעי","חמישי","שישי","שבת"))</f>
        <v/>
      </c>
      <c r="C84" s="26" t="n"/>
      <c r="D84" s="26" t="n"/>
      <c r="E84" s="26" t="n"/>
      <c r="F84" s="26" t="n"/>
      <c r="G84" s="26" t="n"/>
      <c r="H84" s="26" t="n"/>
      <c r="I84" s="26" t="n"/>
      <c r="J84" s="26" t="n"/>
      <c r="K84" s="26" t="n"/>
      <c r="L84" s="26" t="n"/>
      <c r="M84" s="27" t="n"/>
      <c r="N84" s="27" t="n"/>
      <c r="O84" s="28">
        <f>IF(AND(ISNUMBER(M84),ISNUMBER(N84)),ROUND(MOD(N84-M84,1)*24,1),"")</f>
        <v/>
      </c>
      <c r="P84" s="26" t="n"/>
      <c r="Q84" s="26" t="n"/>
      <c r="R84" s="26" t="n"/>
      <c r="S84" s="26" t="n"/>
      <c r="T84" s="26" t="n"/>
      <c r="U84" s="26" t="n"/>
      <c r="V84" s="26" t="n"/>
      <c r="W84" s="29" t="n"/>
      <c r="X84" s="26" t="n"/>
      <c r="Y84" s="29" t="n"/>
      <c r="Z84" s="29" t="n"/>
    </row>
    <row r="85" ht="20" customHeight="1">
      <c r="A85" s="24">
        <f>IF(A84="","",A84+1)</f>
        <v/>
      </c>
      <c r="B85" s="25">
        <f>IF(A85="","",CHOOSE(WEEKDAY(A85),"ראשון","שני","שלישי","רביעי","חמישי","שישי","שבת"))</f>
        <v/>
      </c>
      <c r="C85" s="30" t="n"/>
      <c r="D85" s="30" t="n"/>
      <c r="E85" s="30" t="n"/>
      <c r="F85" s="30" t="n"/>
      <c r="G85" s="30" t="n"/>
      <c r="H85" s="30" t="n"/>
      <c r="I85" s="30" t="n"/>
      <c r="J85" s="30" t="n"/>
      <c r="K85" s="30" t="n"/>
      <c r="L85" s="30" t="n"/>
      <c r="M85" s="31" t="n"/>
      <c r="N85" s="31" t="n"/>
      <c r="O85" s="28">
        <f>IF(AND(ISNUMBER(M85),ISNUMBER(N85)),ROUND(MOD(N85-M85,1)*24,1),"")</f>
        <v/>
      </c>
      <c r="P85" s="30" t="n"/>
      <c r="Q85" s="30" t="n"/>
      <c r="R85" s="30" t="n"/>
      <c r="S85" s="30" t="n"/>
      <c r="T85" s="30" t="n"/>
      <c r="U85" s="30" t="n"/>
      <c r="V85" s="30" t="n"/>
      <c r="W85" s="32" t="n"/>
      <c r="X85" s="30" t="n"/>
      <c r="Y85" s="32" t="n"/>
      <c r="Z85" s="32" t="n"/>
    </row>
    <row r="86" ht="20" customHeight="1">
      <c r="A86" s="24">
        <f>IF(A85="","",A85+1)</f>
        <v/>
      </c>
      <c r="B86" s="25">
        <f>IF(A86="","",CHOOSE(WEEKDAY(A86),"ראשון","שני","שלישי","רביעי","חמישי","שישי","שבת"))</f>
        <v/>
      </c>
      <c r="C86" s="26" t="n"/>
      <c r="D86" s="26" t="n"/>
      <c r="E86" s="26" t="n"/>
      <c r="F86" s="26" t="n"/>
      <c r="G86" s="26" t="n"/>
      <c r="H86" s="26" t="n"/>
      <c r="I86" s="26" t="n"/>
      <c r="J86" s="26" t="n"/>
      <c r="K86" s="26" t="n"/>
      <c r="L86" s="26" t="n"/>
      <c r="M86" s="27" t="n"/>
      <c r="N86" s="27" t="n"/>
      <c r="O86" s="28">
        <f>IF(AND(ISNUMBER(M86),ISNUMBER(N86)),ROUND(MOD(N86-M86,1)*24,1),"")</f>
        <v/>
      </c>
      <c r="P86" s="26" t="n"/>
      <c r="Q86" s="26" t="n"/>
      <c r="R86" s="26" t="n"/>
      <c r="S86" s="26" t="n"/>
      <c r="T86" s="26" t="n"/>
      <c r="U86" s="26" t="n"/>
      <c r="V86" s="26" t="n"/>
      <c r="W86" s="29" t="n"/>
      <c r="X86" s="26" t="n"/>
      <c r="Y86" s="29" t="n"/>
      <c r="Z86" s="29" t="n"/>
    </row>
    <row r="87" ht="20" customHeight="1">
      <c r="A87" s="24">
        <f>IF(A86="","",A86+1)</f>
        <v/>
      </c>
      <c r="B87" s="25">
        <f>IF(A87="","",CHOOSE(WEEKDAY(A87),"ראשון","שני","שלישי","רביעי","חמישי","שישי","שבת"))</f>
        <v/>
      </c>
      <c r="C87" s="30" t="n"/>
      <c r="D87" s="30" t="n"/>
      <c r="E87" s="30" t="n"/>
      <c r="F87" s="30" t="n"/>
      <c r="G87" s="30" t="n"/>
      <c r="H87" s="30" t="n"/>
      <c r="I87" s="30" t="n"/>
      <c r="J87" s="30" t="n"/>
      <c r="K87" s="30" t="n"/>
      <c r="L87" s="30" t="n"/>
      <c r="M87" s="31" t="n"/>
      <c r="N87" s="31" t="n"/>
      <c r="O87" s="28">
        <f>IF(AND(ISNUMBER(M87),ISNUMBER(N87)),ROUND(MOD(N87-M87,1)*24,1),"")</f>
        <v/>
      </c>
      <c r="P87" s="30" t="n"/>
      <c r="Q87" s="30" t="n"/>
      <c r="R87" s="30" t="n"/>
      <c r="S87" s="30" t="n"/>
      <c r="T87" s="30" t="n"/>
      <c r="U87" s="30" t="n"/>
      <c r="V87" s="30" t="n"/>
      <c r="W87" s="32" t="n"/>
      <c r="X87" s="30" t="n"/>
      <c r="Y87" s="32" t="n"/>
      <c r="Z87" s="32" t="n"/>
    </row>
    <row r="88" ht="20" customHeight="1">
      <c r="A88" s="24">
        <f>IF(A87="","",A87+1)</f>
        <v/>
      </c>
      <c r="B88" s="25">
        <f>IF(A88="","",CHOOSE(WEEKDAY(A88),"ראשון","שני","שלישי","רביעי","חמישי","שישי","שבת"))</f>
        <v/>
      </c>
      <c r="C88" s="26" t="n"/>
      <c r="D88" s="26" t="n"/>
      <c r="E88" s="26" t="n"/>
      <c r="F88" s="26" t="n"/>
      <c r="G88" s="26" t="n"/>
      <c r="H88" s="26" t="n"/>
      <c r="I88" s="26" t="n"/>
      <c r="J88" s="26" t="n"/>
      <c r="K88" s="26" t="n"/>
      <c r="L88" s="26" t="n"/>
      <c r="M88" s="27" t="n"/>
      <c r="N88" s="27" t="n"/>
      <c r="O88" s="28">
        <f>IF(AND(ISNUMBER(M88),ISNUMBER(N88)),ROUND(MOD(N88-M88,1)*24,1),"")</f>
        <v/>
      </c>
      <c r="P88" s="26" t="n"/>
      <c r="Q88" s="26" t="n"/>
      <c r="R88" s="26" t="n"/>
      <c r="S88" s="26" t="n"/>
      <c r="T88" s="26" t="n"/>
      <c r="U88" s="26" t="n"/>
      <c r="V88" s="26" t="n"/>
      <c r="W88" s="29" t="n"/>
      <c r="X88" s="26" t="n"/>
      <c r="Y88" s="29" t="n"/>
      <c r="Z88" s="29" t="n"/>
    </row>
    <row r="89" ht="20" customHeight="1">
      <c r="A89" s="24">
        <f>IF(A88="","",A88+1)</f>
        <v/>
      </c>
      <c r="B89" s="25">
        <f>IF(A89="","",CHOOSE(WEEKDAY(A89),"ראשון","שני","שלישי","רביעי","חמישי","שישי","שבת"))</f>
        <v/>
      </c>
      <c r="C89" s="30" t="n"/>
      <c r="D89" s="30" t="n"/>
      <c r="E89" s="30" t="n"/>
      <c r="F89" s="30" t="n"/>
      <c r="G89" s="30" t="n"/>
      <c r="H89" s="30" t="n"/>
      <c r="I89" s="30" t="n"/>
      <c r="J89" s="30" t="n"/>
      <c r="K89" s="30" t="n"/>
      <c r="L89" s="30" t="n"/>
      <c r="M89" s="31" t="n"/>
      <c r="N89" s="31" t="n"/>
      <c r="O89" s="28">
        <f>IF(AND(ISNUMBER(M89),ISNUMBER(N89)),ROUND(MOD(N89-M89,1)*24,1),"")</f>
        <v/>
      </c>
      <c r="P89" s="30" t="n"/>
      <c r="Q89" s="30" t="n"/>
      <c r="R89" s="30" t="n"/>
      <c r="S89" s="30" t="n"/>
      <c r="T89" s="30" t="n"/>
      <c r="U89" s="30" t="n"/>
      <c r="V89" s="30" t="n"/>
      <c r="W89" s="32" t="n"/>
      <c r="X89" s="30" t="n"/>
      <c r="Y89" s="32" t="n"/>
      <c r="Z89" s="32" t="n"/>
    </row>
    <row r="90" ht="20" customHeight="1">
      <c r="A90" s="24">
        <f>IF(A89="","",A89+1)</f>
        <v/>
      </c>
      <c r="B90" s="25">
        <f>IF(A90="","",CHOOSE(WEEKDAY(A90),"ראשון","שני","שלישי","רביעי","חמישי","שישי","שבת"))</f>
        <v/>
      </c>
      <c r="C90" s="26" t="n"/>
      <c r="D90" s="26" t="n"/>
      <c r="E90" s="26" t="n"/>
      <c r="F90" s="26" t="n"/>
      <c r="G90" s="26" t="n"/>
      <c r="H90" s="26" t="n"/>
      <c r="I90" s="26" t="n"/>
      <c r="J90" s="26" t="n"/>
      <c r="K90" s="26" t="n"/>
      <c r="L90" s="26" t="n"/>
      <c r="M90" s="27" t="n"/>
      <c r="N90" s="27" t="n"/>
      <c r="O90" s="28">
        <f>IF(AND(ISNUMBER(M90),ISNUMBER(N90)),ROUND(MOD(N90-M90,1)*24,1),"")</f>
        <v/>
      </c>
      <c r="P90" s="26" t="n"/>
      <c r="Q90" s="26" t="n"/>
      <c r="R90" s="26" t="n"/>
      <c r="S90" s="26" t="n"/>
      <c r="T90" s="26" t="n"/>
      <c r="U90" s="26" t="n"/>
      <c r="V90" s="26" t="n"/>
      <c r="W90" s="29" t="n"/>
      <c r="X90" s="26" t="n"/>
      <c r="Y90" s="29" t="n"/>
      <c r="Z90" s="29" t="n"/>
    </row>
    <row r="91" ht="20" customHeight="1">
      <c r="A91" s="24">
        <f>IF(A90="","",A90+1)</f>
        <v/>
      </c>
      <c r="B91" s="25">
        <f>IF(A91="","",CHOOSE(WEEKDAY(A91),"ראשון","שני","שלישי","רביעי","חמישי","שישי","שבת"))</f>
        <v/>
      </c>
      <c r="C91" s="30" t="n"/>
      <c r="D91" s="30" t="n"/>
      <c r="E91" s="30" t="n"/>
      <c r="F91" s="30" t="n"/>
      <c r="G91" s="30" t="n"/>
      <c r="H91" s="30" t="n"/>
      <c r="I91" s="30" t="n"/>
      <c r="J91" s="30" t="n"/>
      <c r="K91" s="30" t="n"/>
      <c r="L91" s="30" t="n"/>
      <c r="M91" s="31" t="n"/>
      <c r="N91" s="31" t="n"/>
      <c r="O91" s="28">
        <f>IF(AND(ISNUMBER(M91),ISNUMBER(N91)),ROUND(MOD(N91-M91,1)*24,1),"")</f>
        <v/>
      </c>
      <c r="P91" s="30" t="n"/>
      <c r="Q91" s="30" t="n"/>
      <c r="R91" s="30" t="n"/>
      <c r="S91" s="30" t="n"/>
      <c r="T91" s="30" t="n"/>
      <c r="U91" s="30" t="n"/>
      <c r="V91" s="30" t="n"/>
      <c r="W91" s="32" t="n"/>
      <c r="X91" s="30" t="n"/>
      <c r="Y91" s="32" t="n"/>
      <c r="Z91" s="32" t="n"/>
    </row>
    <row r="92" ht="20" customHeight="1">
      <c r="A92" s="24">
        <f>IF(A91="","",A91+1)</f>
        <v/>
      </c>
      <c r="B92" s="25">
        <f>IF(A92="","",CHOOSE(WEEKDAY(A92),"ראשון","שני","שלישי","רביעי","חמישי","שישי","שבת"))</f>
        <v/>
      </c>
      <c r="C92" s="26" t="n"/>
      <c r="D92" s="26" t="n"/>
      <c r="E92" s="26" t="n"/>
      <c r="F92" s="26" t="n"/>
      <c r="G92" s="26" t="n"/>
      <c r="H92" s="26" t="n"/>
      <c r="I92" s="26" t="n"/>
      <c r="J92" s="26" t="n"/>
      <c r="K92" s="26" t="n"/>
      <c r="L92" s="26" t="n"/>
      <c r="M92" s="27" t="n"/>
      <c r="N92" s="27" t="n"/>
      <c r="O92" s="28">
        <f>IF(AND(ISNUMBER(M92),ISNUMBER(N92)),ROUND(MOD(N92-M92,1)*24,1),"")</f>
        <v/>
      </c>
      <c r="P92" s="26" t="n"/>
      <c r="Q92" s="26" t="n"/>
      <c r="R92" s="26" t="n"/>
      <c r="S92" s="26" t="n"/>
      <c r="T92" s="26" t="n"/>
      <c r="U92" s="26" t="n"/>
      <c r="V92" s="26" t="n"/>
      <c r="W92" s="29" t="n"/>
      <c r="X92" s="26" t="n"/>
      <c r="Y92" s="29" t="n"/>
      <c r="Z92" s="29" t="n"/>
    </row>
    <row r="93" ht="20" customHeight="1">
      <c r="A93" s="24">
        <f>IF(A92="","",A92+1)</f>
        <v/>
      </c>
      <c r="B93" s="25">
        <f>IF(A93="","",CHOOSE(WEEKDAY(A93),"ראשון","שני","שלישי","רביעי","חמישי","שישי","שבת"))</f>
        <v/>
      </c>
      <c r="C93" s="30" t="n"/>
      <c r="D93" s="30" t="n"/>
      <c r="E93" s="30" t="n"/>
      <c r="F93" s="30" t="n"/>
      <c r="G93" s="30" t="n"/>
      <c r="H93" s="30" t="n"/>
      <c r="I93" s="30" t="n"/>
      <c r="J93" s="30" t="n"/>
      <c r="K93" s="30" t="n"/>
      <c r="L93" s="30" t="n"/>
      <c r="M93" s="31" t="n"/>
      <c r="N93" s="31" t="n"/>
      <c r="O93" s="28">
        <f>IF(AND(ISNUMBER(M93),ISNUMBER(N93)),ROUND(MOD(N93-M93,1)*24,1),"")</f>
        <v/>
      </c>
      <c r="P93" s="30" t="n"/>
      <c r="Q93" s="30" t="n"/>
      <c r="R93" s="30" t="n"/>
      <c r="S93" s="30" t="n"/>
      <c r="T93" s="30" t="n"/>
      <c r="U93" s="30" t="n"/>
      <c r="V93" s="30" t="n"/>
      <c r="W93" s="32" t="n"/>
      <c r="X93" s="30" t="n"/>
      <c r="Y93" s="32" t="n"/>
      <c r="Z93" s="32" t="n"/>
    </row>
    <row r="94" ht="20" customHeight="1">
      <c r="A94" s="24">
        <f>IF(A93="","",A93+1)</f>
        <v/>
      </c>
      <c r="B94" s="25">
        <f>IF(A94="","",CHOOSE(WEEKDAY(A94),"ראשון","שני","שלישי","רביעי","חמישי","שישי","שבת"))</f>
        <v/>
      </c>
      <c r="C94" s="26" t="n"/>
      <c r="D94" s="26" t="n"/>
      <c r="E94" s="26" t="n"/>
      <c r="F94" s="26" t="n"/>
      <c r="G94" s="26" t="n"/>
      <c r="H94" s="26" t="n"/>
      <c r="I94" s="26" t="n"/>
      <c r="J94" s="26" t="n"/>
      <c r="K94" s="26" t="n"/>
      <c r="L94" s="26" t="n"/>
      <c r="M94" s="27" t="n"/>
      <c r="N94" s="27" t="n"/>
      <c r="O94" s="28">
        <f>IF(AND(ISNUMBER(M94),ISNUMBER(N94)),ROUND(MOD(N94-M94,1)*24,1),"")</f>
        <v/>
      </c>
      <c r="P94" s="26" t="n"/>
      <c r="Q94" s="26" t="n"/>
      <c r="R94" s="26" t="n"/>
      <c r="S94" s="26" t="n"/>
      <c r="T94" s="26" t="n"/>
      <c r="U94" s="26" t="n"/>
      <c r="V94" s="26" t="n"/>
      <c r="W94" s="29" t="n"/>
      <c r="X94" s="26" t="n"/>
      <c r="Y94" s="29" t="n"/>
      <c r="Z94" s="29" t="n"/>
    </row>
    <row r="95" ht="20" customHeight="1">
      <c r="A95" s="24">
        <f>IF(A94="","",A94+1)</f>
        <v/>
      </c>
      <c r="B95" s="25">
        <f>IF(A95="","",CHOOSE(WEEKDAY(A95),"ראשון","שני","שלישי","רביעי","חמישי","שישי","שבת"))</f>
        <v/>
      </c>
      <c r="C95" s="30" t="n"/>
      <c r="D95" s="30" t="n"/>
      <c r="E95" s="30" t="n"/>
      <c r="F95" s="30" t="n"/>
      <c r="G95" s="30" t="n"/>
      <c r="H95" s="30" t="n"/>
      <c r="I95" s="30" t="n"/>
      <c r="J95" s="30" t="n"/>
      <c r="K95" s="30" t="n"/>
      <c r="L95" s="30" t="n"/>
      <c r="M95" s="31" t="n"/>
      <c r="N95" s="31" t="n"/>
      <c r="O95" s="28">
        <f>IF(AND(ISNUMBER(M95),ISNUMBER(N95)),ROUND(MOD(N95-M95,1)*24,1),"")</f>
        <v/>
      </c>
      <c r="P95" s="30" t="n"/>
      <c r="Q95" s="30" t="n"/>
      <c r="R95" s="30" t="n"/>
      <c r="S95" s="30" t="n"/>
      <c r="T95" s="30" t="n"/>
      <c r="U95" s="30" t="n"/>
      <c r="V95" s="30" t="n"/>
      <c r="W95" s="32" t="n"/>
      <c r="X95" s="30" t="n"/>
      <c r="Y95" s="32" t="n"/>
      <c r="Z95" s="32" t="n"/>
    </row>
    <row r="96" ht="20" customHeight="1">
      <c r="A96" s="24">
        <f>IF(A95="","",A95+1)</f>
        <v/>
      </c>
      <c r="B96" s="25">
        <f>IF(A96="","",CHOOSE(WEEKDAY(A96),"ראשון","שני","שלישי","רביעי","חמישי","שישי","שבת"))</f>
        <v/>
      </c>
      <c r="C96" s="26" t="n"/>
      <c r="D96" s="26" t="n"/>
      <c r="E96" s="26" t="n"/>
      <c r="F96" s="26" t="n"/>
      <c r="G96" s="26" t="n"/>
      <c r="H96" s="26" t="n"/>
      <c r="I96" s="26" t="n"/>
      <c r="J96" s="26" t="n"/>
      <c r="K96" s="26" t="n"/>
      <c r="L96" s="26" t="n"/>
      <c r="M96" s="27" t="n"/>
      <c r="N96" s="27" t="n"/>
      <c r="O96" s="28">
        <f>IF(AND(ISNUMBER(M96),ISNUMBER(N96)),ROUND(MOD(N96-M96,1)*24,1),"")</f>
        <v/>
      </c>
      <c r="P96" s="26" t="n"/>
      <c r="Q96" s="26" t="n"/>
      <c r="R96" s="26" t="n"/>
      <c r="S96" s="26" t="n"/>
      <c r="T96" s="26" t="n"/>
      <c r="U96" s="26" t="n"/>
      <c r="V96" s="26" t="n"/>
      <c r="W96" s="29" t="n"/>
      <c r="X96" s="26" t="n"/>
      <c r="Y96" s="29" t="n"/>
      <c r="Z96" s="29" t="n"/>
    </row>
    <row r="97" ht="20" customHeight="1">
      <c r="A97" s="24">
        <f>IF(A96="","",A96+1)</f>
        <v/>
      </c>
      <c r="B97" s="25">
        <f>IF(A97="","",CHOOSE(WEEKDAY(A97),"ראשון","שני","שלישי","רביעי","חמישי","שישי","שבת"))</f>
        <v/>
      </c>
      <c r="C97" s="30" t="n"/>
      <c r="D97" s="30" t="n"/>
      <c r="E97" s="30" t="n"/>
      <c r="F97" s="30" t="n"/>
      <c r="G97" s="30" t="n"/>
      <c r="H97" s="30" t="n"/>
      <c r="I97" s="30" t="n"/>
      <c r="J97" s="30" t="n"/>
      <c r="K97" s="30" t="n"/>
      <c r="L97" s="30" t="n"/>
      <c r="M97" s="31" t="n"/>
      <c r="N97" s="31" t="n"/>
      <c r="O97" s="28">
        <f>IF(AND(ISNUMBER(M97),ISNUMBER(N97)),ROUND(MOD(N97-M97,1)*24,1),"")</f>
        <v/>
      </c>
      <c r="P97" s="30" t="n"/>
      <c r="Q97" s="30" t="n"/>
      <c r="R97" s="30" t="n"/>
      <c r="S97" s="30" t="n"/>
      <c r="T97" s="30" t="n"/>
      <c r="U97" s="30" t="n"/>
      <c r="V97" s="30" t="n"/>
      <c r="W97" s="32" t="n"/>
      <c r="X97" s="30" t="n"/>
      <c r="Y97" s="32" t="n"/>
      <c r="Z97" s="32" t="n"/>
    </row>
  </sheetData>
  <mergeCells count="7">
    <mergeCell ref="A2:B2"/>
    <mergeCell ref="A1:Z1"/>
    <mergeCell ref="Y3:Z3"/>
    <mergeCell ref="C3:L3"/>
    <mergeCell ref="M3:X3"/>
    <mergeCell ref="A3:B3"/>
    <mergeCell ref="D2:Z2"/>
  </mergeCells>
  <conditionalFormatting sqref="M6:X97">
    <cfRule type="expression" priority="1" dxfId="0" stopIfTrue="1">
      <formula>$C6="לא"</formula>
    </cfRule>
  </conditionalFormatting>
  <conditionalFormatting sqref="P6:P97">
    <cfRule type="colorScale" priority="2">
      <colorScale>
        <cfvo type="num" val="0"/>
        <cfvo type="num" val="5"/>
        <cfvo type="num" val="10"/>
        <color rgb="00FBF3F0"/>
        <color rgb="00EBB7A8"/>
        <color rgb="00C9644A"/>
      </colorScale>
    </cfRule>
  </conditionalFormatting>
  <conditionalFormatting sqref="A6:Z97">
    <cfRule type="expression" priority="3" dxfId="1">
      <formula>$C6="כן"</formula>
    </cfRule>
  </conditionalFormatting>
  <dataValidations count="21">
    <dataValidation sqref="C2" showDropDown="0" showInputMessage="1" showErrorMessage="1" allowBlank="0" errorTitle="תאריך לא תקין" error="הקלידו תאריך" promptTitle="תאריך התחלה" prompt="הקלידו תאריך, למשל 1/11/2026" type="date" operator="greaterThan">
      <formula1>36526</formula1>
    </dataValidation>
    <dataValidation sqref="C6:C97" showDropDown="0" showInputMessage="1" showErrorMessage="1" allowBlank="1" errorTitle="בחרו מהרשימה" error="אפשר לבחור רק ערך מהרשימה הנפתחת" promptTitle="היה התקף?" prompt="בחרו כן או לא. ממלאים גם בימים בלי כאב." type="list">
      <formula1>"כן,לא"</formula1>
    </dataValidation>
    <dataValidation sqref="D6:D97" showDropDown="0" showInputMessage="1" showErrorMessage="1" allowBlank="1" errorTitle="ערך לא תקין" error="הקלידו מספר בין 0 ל-24" promptTitle="שעות שינה" prompt="למשל 6.5" type="decimal" operator="between">
      <formula1>0</formula1>
      <formula2>24</formula2>
    </dataValidation>
    <dataValidation sqref="E6:E97" showDropDown="0" showInputMessage="1" showErrorMessage="1" allowBlank="1" errorTitle="ערך לא תקין" error="הקלידו מספר בין 1 ל-5" promptTitle="איכות שינה" prompt="1 גרועה מאוד, 5 מצוינת" type="whole" operator="between">
      <formula1>1</formula1>
      <formula2>5</formula2>
    </dataValidation>
    <dataValidation sqref="F6:F97" showDropDown="0" showInputMessage="1" showErrorMessage="1" allowBlank="1" errorTitle="בחרו מהרשימה" error="אפשר לבחור רק ערך מהרשימה הנפתחת" promptTitle="דילוג על ארוחה" prompt="בחרו כן או לא" type="list">
      <formula1>"כן,לא"</formula1>
    </dataValidation>
    <dataValidation sqref="G6:G97" showDropDown="0" showInputMessage="1" showErrorMessage="1" allowBlank="1" errorTitle="ערך לא תקין" error="הקלידו מספר בין 0 ל-30" promptTitle="כוסות מים" prompt="כמה כוסות שתיתם היום" type="whole" operator="between">
      <formula1>0</formula1>
      <formula2>30</formula2>
    </dataValidation>
    <dataValidation sqref="H6:H97" showDropDown="0" showInputMessage="1" showErrorMessage="1" allowBlank="1" errorTitle="ערך לא תקין" error="הקלידו מספר בין 0 ל-20" promptTitle="קפה ותה" prompt="כמה כוסות קפה או תה שחור" type="whole" operator="between">
      <formula1>0</formula1>
      <formula2>20</formula2>
    </dataValidation>
    <dataValidation sqref="I6:I97" showDropDown="0" showInputMessage="1" showErrorMessage="1" allowBlank="1" errorTitle="ערך לא תקין" error="הקלידו מספר בין 0 ל-10" promptTitle="רמת לחץ" prompt="0 רגוע לגמרי, 10 לחץ קיצוני" type="whole" operator="between">
      <formula1>0</formula1>
      <formula2>10</formula2>
    </dataValidation>
    <dataValidation sqref="J6:J97" showDropDown="0" showInputMessage="1" showErrorMessage="1" allowBlank="1" errorTitle="ערך לא תקין" error="הקלידו מספר בין 0 ל-24" promptTitle="שעות מסך" prompt="מחשב וטלפון יחד, בערך" type="decimal" operator="between">
      <formula1>0</formula1>
      <formula2>24</formula2>
    </dataValidation>
    <dataValidation sqref="K6:K97" showDropDown="0" showInputMessage="1" showErrorMessage="1" allowBlank="1" errorTitle="בחרו מהרשימה" error="אפשר לבחור רק ערך מהרשימה הנפתחת" promptTitle="מחזור חודשי" prompt="בחרו מהרשימה" type="list">
      <formula1>"כן,לא,לא רלוונטי"</formula1>
    </dataValidation>
    <dataValidation sqref="L6:L97" showDropDown="0" showInputMessage="1" showErrorMessage="1" allowBlank="1" errorTitle="בחרו מהרשימה" error="אפשר לבחור רק ערך מהרשימה הנפתחת" promptTitle="משכך כאבים" prompt="סמנו כן בכל יום שלקחתם משכך כאבים, גם בלי התקף" type="list">
      <formula1>"כן,לא"</formula1>
    </dataValidation>
    <dataValidation sqref="P6:P97" showDropDown="0" showInputMessage="1" showErrorMessage="1" allowBlank="1" errorTitle="ערך לא תקין" error="הקלידו מספר בין 0 ל-10" promptTitle="עוצמת הכאב" prompt="0 בלי כאב, 5 מפריע לתפקוד, 10 הכי חזק שאפשר" type="whole" operator="between">
      <formula1>0</formula1>
      <formula2>10</formula2>
    </dataValidation>
    <dataValidation sqref="Q6:Q97" showDropDown="0" showInputMessage="1" showErrorMessage="1" allowBlank="1" errorTitle="בחרו מהרשימה" error="אפשר לבחור רק ערך מהרשימה הנפתחת" promptTitle="מיקום הכאב" prompt="בחרו מהרשימה" type="list">
      <formula1>"צד ימין,צד שמאל,שני הצדדים,מצח,עורף,סביב העין,משתנה"</formula1>
    </dataValidation>
    <dataValidation sqref="R6:R97" showDropDown="0" showInputMessage="1" showErrorMessage="1" allowBlank="1" errorTitle="בחרו מהרשימה" error="אפשר לבחור רק ערך מהרשימה הנפתחת" promptTitle="בחילה או הקאה" prompt="בחרו כן או לא" type="list">
      <formula1>"כן,לא"</formula1>
    </dataValidation>
    <dataValidation sqref="S6:S97" showDropDown="0" showInputMessage="1" showErrorMessage="1" allowBlank="1" errorTitle="בחרו מהרשימה" error="אפשר לבחור רק ערך מהרשימה הנפתחת" promptTitle="רגישות לאור או לרעש" prompt="בחרו כן או לא" type="list">
      <formula1>"כן,לא"</formula1>
    </dataValidation>
    <dataValidation sqref="T6:T97" showDropDown="0" showInputMessage="1" showErrorMessage="1" allowBlank="1" errorTitle="בחרו מהרשימה" error="אפשר לבחור רק ערך מהרשימה הנפתחת" promptTitle="אאורה" prompt="הבזקים, קווים או כתם בשדה הראייה לפני הכאב" type="list">
      <formula1>"כן,לא"</formula1>
    </dataValidation>
    <dataValidation sqref="U6:U97" showDropDown="0" showInputMessage="1" showErrorMessage="1" allowBlank="1" errorTitle="בחרו מהרשימה" error="אפשר לבחור רק ערך מהרשימה הנפתחת" promptTitle="טריגר משוער" prompt="מה לדעתכם תרם להתקף" type="list">
      <formula1>"שינה לא מספקת,דילוג על ארוחה,לחץ,מסכים,קפאין,מעט מים,אלכוהול,מאכל מסוים,מחזור חודשי,מזג אוויר,ריח חזק,אור חזק,מאמץ גופני,אחר,לא ידוע"</formula1>
    </dataValidation>
    <dataValidation sqref="V6:V97" showDropDown="0" showInputMessage="1" showErrorMessage="1" allowBlank="1" errorTitle="בחרו מהרשימה" error="אפשר לבחור רק ערך מהרשימה הנפתחת" promptTitle="טריגר נוסף" prompt="אם היה עוד גורם. אפשר להשאיר ריק" type="list">
      <formula1>"שינה לא מספקת,דילוג על ארוחה,לחץ,מסכים,קפאין,מעט מים,אלכוהול,מאכל מסוים,מחזור חודשי,מזג אוויר,ריח חזק,אור חזק,מאמץ גופני,אחר,לא ידוע"</formula1>
    </dataValidation>
    <dataValidation sqref="X6:X97" showDropDown="0" showInputMessage="1" showErrorMessage="1" allowBlank="1" errorTitle="בחרו מהרשימה" error="אפשר לבחור רק ערך מהרשימה הנפתחת" promptTitle="האם עזר" prompt="בחרו מהרשימה" type="list">
      <formula1>"כן,חלקית,לא"</formula1>
    </dataValidation>
    <dataValidation sqref="M6:M97" showDropDown="0" showInputMessage="1" showErrorMessage="1" allowBlank="1" errorTitle="שעה לא תקינה" error="הקלידו שעה, למשל 14:30" promptTitle="שעה" prompt="הקלידו שעה, למשל 14:30" type="time" operator="between">
      <formula1>0</formula1>
      <formula2>0.999999</formula2>
    </dataValidation>
    <dataValidation sqref="N6:N97" showDropDown="0" showInputMessage="1" showErrorMessage="1" allowBlank="1" errorTitle="שעה לא תקינה" error="הקלידו שעה, למשל 14:30" promptTitle="שעה" prompt="הקלידו שעה, למשל 14:30" type="time" operator="between">
      <formula1>0</formula1>
      <formula2>0.999999</formula2>
    </dataValidation>
  </dataValidations>
  <printOptions horizontalCentered="1"/>
  <pageMargins left="0.3" right="0.3"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1:E67"/>
  <sheetViews>
    <sheetView showGridLines="0" rightToLeft="1" tabSelected="0" workbookViewId="0">
      <selection activeCell="A1" sqref="A1"/>
    </sheetView>
  </sheetViews>
  <sheetFormatPr baseColWidth="8" defaultRowHeight="15"/>
  <cols>
    <col width="2" customWidth="1" min="1" max="1"/>
    <col width="34" customWidth="1" min="2" max="2"/>
    <col width="16" customWidth="1" min="3" max="3"/>
    <col width="16" customWidth="1" min="4" max="4"/>
    <col width="12" customWidth="1" min="5" max="5"/>
    <col width="2" customWidth="1" min="6" max="6"/>
  </cols>
  <sheetData>
    <row r="1" ht="34" customHeight="1">
      <c r="B1" s="6" t="inlineStr">
        <is>
          <t>סיכום יומן המיגרנה  |  מתעדכן לבד</t>
        </is>
      </c>
    </row>
    <row r="3" ht="24" customHeight="1">
      <c r="B3" s="33" t="inlineStr">
        <is>
          <t>תמונה כללית</t>
        </is>
      </c>
      <c r="C3" s="15" t="n"/>
      <c r="D3" s="15" t="n"/>
      <c r="E3" s="15" t="n"/>
    </row>
    <row r="4">
      <c r="B4" s="34" t="inlineStr">
        <is>
          <t>ימים שתועדו</t>
        </is>
      </c>
      <c r="C4" s="35">
        <f>COUNTIF('יומן'!$C$6:$C$97,"כן")+COUNTIF('יומן'!$C$6:$C$97,"לא")</f>
        <v/>
      </c>
    </row>
    <row r="5">
      <c r="B5" s="34" t="inlineStr">
        <is>
          <t>מספר התקפים</t>
        </is>
      </c>
      <c r="C5" s="35">
        <f>COUNTIF('יומן'!$C$6:$C$97,"כן")</f>
        <v/>
      </c>
    </row>
    <row r="6">
      <c r="B6" s="34" t="inlineStr">
        <is>
          <t>אחוז הימים עם התקף</t>
        </is>
      </c>
      <c r="C6" s="36">
        <f>IFERROR(C5/C4,"")</f>
        <v/>
      </c>
    </row>
    <row r="7">
      <c r="B7" s="34" t="inlineStr">
        <is>
          <t>עוצמה ממוצעת בהתקף (0-10)</t>
        </is>
      </c>
      <c r="C7" s="37">
        <f>IFERROR(AVERAGEIFS('יומן'!$P$6:$P$97,'יומן'!$C$6:$C$97,"כן"),"")</f>
        <v/>
      </c>
    </row>
    <row r="8">
      <c r="B8" s="34" t="inlineStr">
        <is>
          <t>משך ממוצע של התקף (שעות)</t>
        </is>
      </c>
      <c r="C8" s="37">
        <f>IFERROR(AVERAGEIFS('יומן'!$O$6:$O$97,'יומן'!$C$6:$C$97,"כן"),"")</f>
        <v/>
      </c>
    </row>
    <row r="9">
      <c r="B9" s="34" t="inlineStr">
        <is>
          <t>התקפים עם אאורה</t>
        </is>
      </c>
      <c r="C9" s="35">
        <f>COUNTIFS('יומן'!$C$6:$C$97,"כן",'יומן'!$T$6:$T$97,"כן")</f>
        <v/>
      </c>
    </row>
    <row r="10">
      <c r="B10" s="34" t="inlineStr">
        <is>
          <t>התקפים שבהם ההקלה עזרה</t>
        </is>
      </c>
      <c r="C10" s="35">
        <f>COUNTIFS('יומן'!$C$6:$C$97,"כן",'יומן'!$X$6:$X$97,"כן")</f>
        <v/>
      </c>
    </row>
    <row r="11">
      <c r="B11" s="34" t="inlineStr">
        <is>
          <t>התקפים שבהם ההקלה עזרה חלקית</t>
        </is>
      </c>
      <c r="C11" s="35">
        <f>COUNTIFS('יומן'!$C$6:$C$97,"כן",'יומן'!$X$6:$X$97,"חלקית")</f>
        <v/>
      </c>
    </row>
    <row r="13" ht="24" customHeight="1">
      <c r="B13" s="33" t="inlineStr">
        <is>
          <t>משככי כאבים</t>
        </is>
      </c>
      <c r="C13" s="15" t="n"/>
      <c r="D13" s="15" t="n"/>
      <c r="E13" s="15" t="n"/>
    </row>
    <row r="14" hidden="1">
      <c r="B14" s="38" t="inlineStr">
        <is>
          <t>השורה האחרונה שמולאה (עזר לחישוב)</t>
        </is>
      </c>
      <c r="C14" s="39">
        <f>SUMPRODUCT(MAX(('יומן'!$C$6:$C$97&lt;&gt;"")*ROW('יומן'!$C$6:$C$97)))</f>
        <v/>
      </c>
    </row>
    <row r="15">
      <c r="B15" s="34" t="inlineStr">
        <is>
          <t>התאריך האחרון שמולא</t>
        </is>
      </c>
      <c r="C15" s="40">
        <f>IF(C14=0,"",INDEX('יומן'!$A$1:$A$97,C14))</f>
        <v/>
      </c>
    </row>
    <row r="16">
      <c r="B16" s="34" t="inlineStr">
        <is>
          <t>ימים עם משכך כאבים, בסך הכול</t>
        </is>
      </c>
      <c r="C16" s="35">
        <f>COUNTIF('יומן'!$L$6:$L$97,"כן")</f>
        <v/>
      </c>
    </row>
    <row r="17">
      <c r="B17" s="34" t="inlineStr">
        <is>
          <t>ימים עם משכך כאבים ב-30 הימים האחרונים</t>
        </is>
      </c>
      <c r="C17" s="35">
        <f>IF(C15="","",COUNTIFS('יומן'!$L$6:$L$97,"כן",'יומן'!$A$6:$A$97,"&gt;"&amp;(C15-30),'יומן'!$A$6:$A$97,"&lt;="&amp;C15))</f>
        <v/>
      </c>
    </row>
    <row r="18" ht="32" customHeight="1">
      <c r="B18" s="41">
        <f>IF(C17="","",IF(C17&gt;=10,"10 ימים או יותר בחודש. שימוש תכוף במשככי כאבים עלול להחמיר כאבי ראש, כדאי לדבר על זה עם הרופא.","פחות מ-10 ימים בחודש האחרון. ממשיכים לעקוב."))</f>
        <v/>
      </c>
    </row>
    <row r="20" ht="24" customHeight="1">
      <c r="B20" s="33" t="inlineStr">
        <is>
          <t>השוואה. ממוצע לפי סוג יום</t>
        </is>
      </c>
      <c r="C20" s="15" t="n"/>
      <c r="D20" s="15" t="n"/>
      <c r="E20" s="15" t="n"/>
    </row>
    <row r="21">
      <c r="B21" s="42" t="inlineStr"/>
      <c r="C21" s="42" t="inlineStr">
        <is>
          <t>ימים עם התקף</t>
        </is>
      </c>
      <c r="D21" s="42" t="inlineStr">
        <is>
          <t>ימים בלי התקף</t>
        </is>
      </c>
      <c r="E21" s="42" t="inlineStr">
        <is>
          <t>הפער</t>
        </is>
      </c>
    </row>
    <row r="22">
      <c r="B22" s="34" t="inlineStr">
        <is>
          <t>שעות שינה בלילה הקודם</t>
        </is>
      </c>
      <c r="C22" s="37">
        <f>IFERROR(AVERAGEIFS('יומן'!$D$6:$D$97,'יומן'!$C$6:$C$97,"כן"),"")</f>
        <v/>
      </c>
      <c r="D22" s="37">
        <f>IFERROR(AVERAGEIFS('יומן'!$D$6:$D$97,'יומן'!$C$6:$C$97,"לא"),"")</f>
        <v/>
      </c>
      <c r="E22" s="43">
        <f>IF(AND(ISNUMBER(C22),ISNUMBER(D22)),C22-D22,"")</f>
        <v/>
      </c>
    </row>
    <row r="23">
      <c r="B23" s="34" t="inlineStr">
        <is>
          <t>איכות שינה (1-5)</t>
        </is>
      </c>
      <c r="C23" s="37">
        <f>IFERROR(AVERAGEIFS('יומן'!$E$6:$E$97,'יומן'!$C$6:$C$97,"כן"),"")</f>
        <v/>
      </c>
      <c r="D23" s="37">
        <f>IFERROR(AVERAGEIFS('יומן'!$E$6:$E$97,'יומן'!$C$6:$C$97,"לא"),"")</f>
        <v/>
      </c>
      <c r="E23" s="43">
        <f>IF(AND(ISNUMBER(C23),ISNUMBER(D23)),C23-D23,"")</f>
        <v/>
      </c>
    </row>
    <row r="24">
      <c r="B24" s="34" t="inlineStr">
        <is>
          <t>כוסות מים</t>
        </is>
      </c>
      <c r="C24" s="37">
        <f>IFERROR(AVERAGEIFS('יומן'!$G$6:$G$97,'יומן'!$C$6:$C$97,"כן"),"")</f>
        <v/>
      </c>
      <c r="D24" s="37">
        <f>IFERROR(AVERAGEIFS('יומן'!$G$6:$G$97,'יומן'!$C$6:$C$97,"לא"),"")</f>
        <v/>
      </c>
      <c r="E24" s="43">
        <f>IF(AND(ISNUMBER(C24),ISNUMBER(D24)),C24-D24,"")</f>
        <v/>
      </c>
    </row>
    <row r="25">
      <c r="B25" s="34" t="inlineStr">
        <is>
          <t>כוסות קפה / תה</t>
        </is>
      </c>
      <c r="C25" s="37">
        <f>IFERROR(AVERAGEIFS('יומן'!$H$6:$H$97,'יומן'!$C$6:$C$97,"כן"),"")</f>
        <v/>
      </c>
      <c r="D25" s="37">
        <f>IFERROR(AVERAGEIFS('יומן'!$H$6:$H$97,'יומן'!$C$6:$C$97,"לא"),"")</f>
        <v/>
      </c>
      <c r="E25" s="43">
        <f>IF(AND(ISNUMBER(C25),ISNUMBER(D25)),C25-D25,"")</f>
        <v/>
      </c>
    </row>
    <row r="26">
      <c r="B26" s="34" t="inlineStr">
        <is>
          <t>רמת לחץ (0-10)</t>
        </is>
      </c>
      <c r="C26" s="37">
        <f>IFERROR(AVERAGEIFS('יומן'!$I$6:$I$97,'יומן'!$C$6:$C$97,"כן"),"")</f>
        <v/>
      </c>
      <c r="D26" s="37">
        <f>IFERROR(AVERAGEIFS('יומן'!$I$6:$I$97,'יומן'!$C$6:$C$97,"לא"),"")</f>
        <v/>
      </c>
      <c r="E26" s="43">
        <f>IF(AND(ISNUMBER(C26),ISNUMBER(D26)),C26-D26,"")</f>
        <v/>
      </c>
    </row>
    <row r="27">
      <c r="B27" s="34" t="inlineStr">
        <is>
          <t>שעות מסך</t>
        </is>
      </c>
      <c r="C27" s="37">
        <f>IFERROR(AVERAGEIFS('יומן'!$J$6:$J$97,'יומן'!$C$6:$C$97,"כן"),"")</f>
        <v/>
      </c>
      <c r="D27" s="37">
        <f>IFERROR(AVERAGEIFS('יומן'!$J$6:$J$97,'יומן'!$C$6:$C$97,"לא"),"")</f>
        <v/>
      </c>
      <c r="E27" s="43">
        <f>IF(AND(ISNUMBER(C27),ISNUMBER(D27)),C27-D27,"")</f>
        <v/>
      </c>
    </row>
    <row r="28">
      <c r="B28" s="34" t="inlineStr">
        <is>
          <t>דילוג על ארוחה (אחוז מהימים)</t>
        </is>
      </c>
      <c r="C28" s="36">
        <f>IFERROR(COUNTIFS('יומן'!$C$6:$C$97,"כן",'יומן'!$F$6:$F$97,"כן")/COUNTIF('יומן'!$C$6:$C$97,"כן"),"")</f>
        <v/>
      </c>
      <c r="D28" s="36">
        <f>IFERROR(COUNTIFS('יומן'!$C$6:$C$97,"לא",'יומן'!$F$6:$F$97,"כן")/COUNTIF('יומן'!$C$6:$C$97,"לא"),"")</f>
        <v/>
      </c>
      <c r="E28" s="44">
        <f>IF(AND(ISNUMBER(C28),ISNUMBER(D28)),C28-D28,"")</f>
        <v/>
      </c>
    </row>
    <row r="29">
      <c r="B29" s="34" t="inlineStr">
        <is>
          <t>ימי מחזור (אחוז מהימים)</t>
        </is>
      </c>
      <c r="C29" s="36">
        <f>IFERROR(COUNTIFS('יומן'!$C$6:$C$97,"כן",'יומן'!$K$6:$K$97,"כן")/COUNTIF('יומן'!$C$6:$C$97,"כן"),"")</f>
        <v/>
      </c>
      <c r="D29" s="36">
        <f>IFERROR(COUNTIFS('יומן'!$C$6:$C$97,"לא",'יומן'!$K$6:$K$97,"כן")/COUNTIF('יומן'!$C$6:$C$97,"לא"),"")</f>
        <v/>
      </c>
      <c r="E29" s="44">
        <f>IF(AND(ISNUMBER(C29),ISNUMBER(D29)),C29-D29,"")</f>
        <v/>
      </c>
    </row>
    <row r="30" ht="28" customHeight="1">
      <c r="B30" s="45" t="inlineStr">
        <is>
          <t>ככל שהפער גדול יותר, כך הגורם חשוד יותר כטריגר. למשל פחות שעות שינה או יותר לחץ בימים עם התקף.</t>
        </is>
      </c>
    </row>
    <row r="32" ht="24" customHeight="1">
      <c r="B32" s="33" t="inlineStr">
        <is>
          <t>טריגרים משוערים</t>
        </is>
      </c>
      <c r="C32" s="15" t="n"/>
      <c r="D32" s="15" t="n"/>
      <c r="E32" s="15" t="n"/>
    </row>
    <row r="33">
      <c r="B33" s="42" t="inlineStr">
        <is>
          <t>טריגר</t>
        </is>
      </c>
      <c r="C33" s="42" t="inlineStr">
        <is>
          <t>כמה פעמים סומן</t>
        </is>
      </c>
    </row>
    <row r="34">
      <c r="B34" s="34" t="inlineStr">
        <is>
          <t>שינה לא מספקת</t>
        </is>
      </c>
      <c r="C34" s="35">
        <f>COUNTIF('יומן'!$U$6:$U$97,"שינה לא מספקת")+COUNTIF('יומן'!$V$6:$V$97,"שינה לא מספקת")</f>
        <v/>
      </c>
    </row>
    <row r="35">
      <c r="B35" s="34" t="inlineStr">
        <is>
          <t>דילוג על ארוחה</t>
        </is>
      </c>
      <c r="C35" s="35">
        <f>COUNTIF('יומן'!$U$6:$U$97,"דילוג על ארוחה")+COUNTIF('יומן'!$V$6:$V$97,"דילוג על ארוחה")</f>
        <v/>
      </c>
    </row>
    <row r="36">
      <c r="B36" s="34" t="inlineStr">
        <is>
          <t>לחץ</t>
        </is>
      </c>
      <c r="C36" s="35">
        <f>COUNTIF('יומן'!$U$6:$U$97,"לחץ")+COUNTIF('יומן'!$V$6:$V$97,"לחץ")</f>
        <v/>
      </c>
    </row>
    <row r="37">
      <c r="B37" s="34" t="inlineStr">
        <is>
          <t>מסכים</t>
        </is>
      </c>
      <c r="C37" s="35">
        <f>COUNTIF('יומן'!$U$6:$U$97,"מסכים")+COUNTIF('יומן'!$V$6:$V$97,"מסכים")</f>
        <v/>
      </c>
    </row>
    <row r="38">
      <c r="B38" s="34" t="inlineStr">
        <is>
          <t>קפאין</t>
        </is>
      </c>
      <c r="C38" s="35">
        <f>COUNTIF('יומן'!$U$6:$U$97,"קפאין")+COUNTIF('יומן'!$V$6:$V$97,"קפאין")</f>
        <v/>
      </c>
    </row>
    <row r="39">
      <c r="B39" s="34" t="inlineStr">
        <is>
          <t>מעט מים</t>
        </is>
      </c>
      <c r="C39" s="35">
        <f>COUNTIF('יומן'!$U$6:$U$97,"מעט מים")+COUNTIF('יומן'!$V$6:$V$97,"מעט מים")</f>
        <v/>
      </c>
    </row>
    <row r="40">
      <c r="B40" s="34" t="inlineStr">
        <is>
          <t>אלכוהול</t>
        </is>
      </c>
      <c r="C40" s="35">
        <f>COUNTIF('יומן'!$U$6:$U$97,"אלכוהול")+COUNTIF('יומן'!$V$6:$V$97,"אלכוהול")</f>
        <v/>
      </c>
    </row>
    <row r="41">
      <c r="B41" s="34" t="inlineStr">
        <is>
          <t>מאכל מסוים</t>
        </is>
      </c>
      <c r="C41" s="35">
        <f>COUNTIF('יומן'!$U$6:$U$97,"מאכל מסוים")+COUNTIF('יומן'!$V$6:$V$97,"מאכל מסוים")</f>
        <v/>
      </c>
    </row>
    <row r="42">
      <c r="B42" s="34" t="inlineStr">
        <is>
          <t>מחזור חודשי</t>
        </is>
      </c>
      <c r="C42" s="35">
        <f>COUNTIF('יומן'!$U$6:$U$97,"מחזור חודשי")+COUNTIF('יומן'!$V$6:$V$97,"מחזור חודשי")</f>
        <v/>
      </c>
    </row>
    <row r="43">
      <c r="B43" s="34" t="inlineStr">
        <is>
          <t>מזג אוויר</t>
        </is>
      </c>
      <c r="C43" s="35">
        <f>COUNTIF('יומן'!$U$6:$U$97,"מזג אוויר")+COUNTIF('יומן'!$V$6:$V$97,"מזג אוויר")</f>
        <v/>
      </c>
    </row>
    <row r="44">
      <c r="B44" s="34" t="inlineStr">
        <is>
          <t>ריח חזק</t>
        </is>
      </c>
      <c r="C44" s="35">
        <f>COUNTIF('יומן'!$U$6:$U$97,"ריח חזק")+COUNTIF('יומן'!$V$6:$V$97,"ריח חזק")</f>
        <v/>
      </c>
    </row>
    <row r="45">
      <c r="B45" s="34" t="inlineStr">
        <is>
          <t>אור חזק</t>
        </is>
      </c>
      <c r="C45" s="35">
        <f>COUNTIF('יומן'!$U$6:$U$97,"אור חזק")+COUNTIF('יומן'!$V$6:$V$97,"אור חזק")</f>
        <v/>
      </c>
    </row>
    <row r="46">
      <c r="B46" s="34" t="inlineStr">
        <is>
          <t>מאמץ גופני</t>
        </is>
      </c>
      <c r="C46" s="35">
        <f>COUNTIF('יומן'!$U$6:$U$97,"מאמץ גופני")+COUNTIF('יומן'!$V$6:$V$97,"מאמץ גופני")</f>
        <v/>
      </c>
    </row>
    <row r="47">
      <c r="B47" s="34" t="inlineStr">
        <is>
          <t>אחר</t>
        </is>
      </c>
      <c r="C47" s="35">
        <f>COUNTIF('יומן'!$U$6:$U$97,"אחר")+COUNTIF('יומן'!$V$6:$V$97,"אחר")</f>
        <v/>
      </c>
    </row>
    <row r="48">
      <c r="B48" s="34" t="inlineStr">
        <is>
          <t>לא ידוע</t>
        </is>
      </c>
      <c r="C48" s="35">
        <f>COUNTIF('יומן'!$U$6:$U$97,"לא ידוע")+COUNTIF('יומן'!$V$6:$V$97,"לא ידוע")</f>
        <v/>
      </c>
    </row>
    <row r="50" ht="24" customHeight="1">
      <c r="B50" s="33" t="inlineStr">
        <is>
          <t>התקפים לפי חודש</t>
        </is>
      </c>
      <c r="C50" s="15" t="n"/>
      <c r="D50" s="15" t="n"/>
      <c r="E50" s="15" t="n"/>
    </row>
    <row r="51">
      <c r="B51" s="42" t="inlineStr">
        <is>
          <t>חודש</t>
        </is>
      </c>
      <c r="C51" s="42" t="inlineStr">
        <is>
          <t>התקפים</t>
        </is>
      </c>
    </row>
    <row r="52">
      <c r="B52" s="46">
        <f>IF('יומן'!$C$2="","",DATE(YEAR('יומן'!$C$2),MONTH('יומן'!$C$2)+0,1))</f>
        <v/>
      </c>
      <c r="C52" s="35">
        <f>IF('יומן'!$C$2="","",COUNTIFS('יומן'!$A$6:$A$97,"&gt;="&amp;DATE(YEAR('יומן'!$C$2),MONTH('יומן'!$C$2)+0,1),'יומן'!$A$6:$A$97,"&lt;"&amp;DATE(YEAR('יומן'!$C$2),MONTH('יומן'!$C$2)+1,1),'יומן'!$C$6:$C$97,"כן"))</f>
        <v/>
      </c>
    </row>
    <row r="53">
      <c r="B53" s="46">
        <f>IF('יומן'!$C$2="","",DATE(YEAR('יומן'!$C$2),MONTH('יומן'!$C$2)+1,1))</f>
        <v/>
      </c>
      <c r="C53" s="35">
        <f>IF('יומן'!$C$2="","",COUNTIFS('יומן'!$A$6:$A$97,"&gt;="&amp;DATE(YEAR('יומן'!$C$2),MONTH('יומן'!$C$2)+1,1),'יומן'!$A$6:$A$97,"&lt;"&amp;DATE(YEAR('יומן'!$C$2),MONTH('יומן'!$C$2)+2,1),'יומן'!$C$6:$C$97,"כן"))</f>
        <v/>
      </c>
    </row>
    <row r="54">
      <c r="B54" s="46">
        <f>IF('יומן'!$C$2="","",DATE(YEAR('יומן'!$C$2),MONTH('יומן'!$C$2)+2,1))</f>
        <v/>
      </c>
      <c r="C54" s="35">
        <f>IF('יומן'!$C$2="","",COUNTIFS('יומן'!$A$6:$A$97,"&gt;="&amp;DATE(YEAR('יומן'!$C$2),MONTH('יומן'!$C$2)+2,1),'יומן'!$A$6:$A$97,"&lt;"&amp;DATE(YEAR('יומן'!$C$2),MONTH('יומן'!$C$2)+3,1),'יומן'!$C$6:$C$97,"כן"))</f>
        <v/>
      </c>
    </row>
    <row r="55">
      <c r="B55" s="46">
        <f>IF('יומן'!$C$2="","",DATE(YEAR('יומן'!$C$2),MONTH('יומן'!$C$2)+3,1))</f>
        <v/>
      </c>
      <c r="C55" s="35">
        <f>IF('יומן'!$C$2="","",COUNTIFS('יומן'!$A$6:$A$97,"&gt;="&amp;DATE(YEAR('יומן'!$C$2),MONTH('יומן'!$C$2)+3,1),'יומן'!$A$6:$A$97,"&lt;"&amp;DATE(YEAR('יומן'!$C$2),MONTH('יומן'!$C$2)+4,1),'יומן'!$C$6:$C$97,"כן"))</f>
        <v/>
      </c>
    </row>
    <row r="57" ht="24" customHeight="1">
      <c r="B57" s="33" t="inlineStr">
        <is>
          <t>התקפים לפי יום בשבוע</t>
        </is>
      </c>
      <c r="C57" s="15" t="n"/>
      <c r="D57" s="15" t="n"/>
      <c r="E57" s="15" t="n"/>
    </row>
    <row r="58">
      <c r="B58" s="42" t="inlineStr">
        <is>
          <t>יום</t>
        </is>
      </c>
      <c r="C58" s="42" t="inlineStr">
        <is>
          <t>התקפים</t>
        </is>
      </c>
    </row>
    <row r="59">
      <c r="B59" s="34" t="inlineStr">
        <is>
          <t>ראשון</t>
        </is>
      </c>
      <c r="C59" s="35">
        <f>COUNTIFS('יומן'!$B$6:$B$97,"ראשון",'יומן'!$C$6:$C$97,"כן")</f>
        <v/>
      </c>
    </row>
    <row r="60">
      <c r="B60" s="34" t="inlineStr">
        <is>
          <t>שני</t>
        </is>
      </c>
      <c r="C60" s="35">
        <f>COUNTIFS('יומן'!$B$6:$B$97,"שני",'יומן'!$C$6:$C$97,"כן")</f>
        <v/>
      </c>
    </row>
    <row r="61">
      <c r="B61" s="34" t="inlineStr">
        <is>
          <t>שלישי</t>
        </is>
      </c>
      <c r="C61" s="35">
        <f>COUNTIFS('יומן'!$B$6:$B$97,"שלישי",'יומן'!$C$6:$C$97,"כן")</f>
        <v/>
      </c>
    </row>
    <row r="62">
      <c r="B62" s="34" t="inlineStr">
        <is>
          <t>רביעי</t>
        </is>
      </c>
      <c r="C62" s="35">
        <f>COUNTIFS('יומן'!$B$6:$B$97,"רביעי",'יומן'!$C$6:$C$97,"כן")</f>
        <v/>
      </c>
    </row>
    <row r="63">
      <c r="B63" s="34" t="inlineStr">
        <is>
          <t>חמישי</t>
        </is>
      </c>
      <c r="C63" s="35">
        <f>COUNTIFS('יומן'!$B$6:$B$97,"חמישי",'יומן'!$C$6:$C$97,"כן")</f>
        <v/>
      </c>
    </row>
    <row r="64">
      <c r="B64" s="34" t="inlineStr">
        <is>
          <t>שישי</t>
        </is>
      </c>
      <c r="C64" s="35">
        <f>COUNTIFS('יומן'!$B$6:$B$97,"שישי",'יומן'!$C$6:$C$97,"כן")</f>
        <v/>
      </c>
    </row>
    <row r="65">
      <c r="B65" s="34" t="inlineStr">
        <is>
          <t>שבת</t>
        </is>
      </c>
      <c r="C65" s="35">
        <f>COUNTIFS('יומן'!$B$6:$B$97,"שבת",'יומן'!$C$6:$C$97,"כן")</f>
        <v/>
      </c>
    </row>
    <row r="67" ht="30" customHeight="1">
      <c r="B67" s="41" t="inlineStr">
        <is>
          <t>הביאו את הסיכום לשיחה. ביחד נבנה תוכנית מותאמת לתזונה, לשינה ולניהול הלחץ.  gretashtam.com  |  054-307-0978</t>
        </is>
      </c>
    </row>
  </sheetData>
  <mergeCells count="10">
    <mergeCell ref="B18:E18"/>
    <mergeCell ref="B1:E1"/>
    <mergeCell ref="B57:E57"/>
    <mergeCell ref="B50:E50"/>
    <mergeCell ref="B13:E13"/>
    <mergeCell ref="B30:E30"/>
    <mergeCell ref="B67:E67"/>
    <mergeCell ref="B3:E3"/>
    <mergeCell ref="B20:E20"/>
    <mergeCell ref="B32:E32"/>
  </mergeCells>
  <conditionalFormatting sqref="B18:E18">
    <cfRule type="expression" priority="1" dxfId="2">
      <formula>AND(ISNUMBER($C$17),$C$17&gt;=10)</formula>
    </cfRule>
  </conditionalFormatting>
  <pageMargins left="0.75" right="0.75" top="1" bottom="1" header="0.5" footer="0.5"/>
  <pageSetup orientation="portrait"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גרטה שטם, בריאות טבעית</dc:creator>
  <dc:title>יומן מיגרנה</dc:title>
  <dcterms:created xsi:type="dcterms:W3CDTF">2026-11-01T07:59:48Z</dcterms:created>
  <dcterms:modified xsi:type="dcterms:W3CDTF">2026-11-01T07:59:48Z</dcterms:modified>
</cp:coreProperties>
</file>